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MAXIMILIANA RETAMOZO\OneDrive\Escritorio\2026\EVALUACION DIAGNOSTICA\4TO GRADO\"/>
    </mc:Choice>
  </mc:AlternateContent>
  <xr:revisionPtr revIDLastSave="0" documentId="8_{827893EB-38DF-48CF-BCD0-3D92C690E16B}" xr6:coauthVersionLast="47" xr6:coauthVersionMax="47" xr10:uidLastSave="{00000000-0000-0000-0000-000000000000}"/>
  <workbookProtection workbookAlgorithmName="SHA-512" workbookHashValue="tv1vfeiKNsm56mXQktsW/dby3Hgh3gq9N7ewd6yDyYWsSa7AF/U/i9qfWGA6QK2DWm8m8lWcvk6m503AxE4U8Q==" workbookSaltValue="al24mCV3O7Jb11QHL0NkXg==" workbookSpinCount="100000" lockStructure="1"/>
  <bookViews>
    <workbookView xWindow="-110" yWindow="-110" windowWidth="19420" windowHeight="10300" tabRatio="688" xr2:uid="{00000000-000D-0000-FFFF-FFFF00000000}"/>
  </bookViews>
  <sheets>
    <sheet name="Registro de respuestas" sheetId="1" r:id="rId1"/>
    <sheet name="Hoja2" sheetId="2" state="hidden" r:id="rId2"/>
    <sheet name="Análisis de resultados" sheetId="3" r:id="rId3"/>
    <sheet name="Tabla de especificaciones" sheetId="4" r:id="rId4"/>
  </sheets>
  <definedNames>
    <definedName name="_xlnm._FilterDatabase" localSheetId="3" hidden="1">'Tabla de especificaciones'!$A$2:$I$2</definedName>
    <definedName name="NP">Hoja2!$C$38</definedName>
    <definedName name="P">Hoja2!$B$38:$B$40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3" l="1"/>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9" i="3" l="1"/>
  <c r="D50" i="1"/>
  <c r="U50" i="1" l="1"/>
  <c r="Y50" i="1"/>
  <c r="R50" i="1"/>
  <c r="S50" i="1"/>
  <c r="X50" i="1"/>
  <c r="V50" i="1"/>
  <c r="AA50" i="1"/>
  <c r="O50" i="1"/>
  <c r="E50" i="1"/>
  <c r="C53" i="1"/>
  <c r="R53" i="1" s="1"/>
  <c r="F50" i="1"/>
  <c r="J50" i="1"/>
  <c r="L50" i="1"/>
  <c r="M50" i="1"/>
  <c r="N50" i="1"/>
  <c r="P50" i="1"/>
  <c r="T50" i="1"/>
  <c r="W50" i="1"/>
  <c r="Z50" i="1"/>
  <c r="AB3" i="1"/>
  <c r="AC3" i="3" s="1"/>
  <c r="H50" i="1"/>
  <c r="I50" i="1"/>
  <c r="K50" i="1"/>
  <c r="G50" i="1"/>
  <c r="Q50" i="1"/>
  <c r="AB4" i="1"/>
  <c r="AC4" i="3" s="1"/>
  <c r="Q3" i="3"/>
  <c r="A50" i="3" s="1"/>
  <c r="W52" i="3"/>
  <c r="Q52" i="3"/>
  <c r="Z52" i="1"/>
  <c r="Z51" i="1"/>
  <c r="V52" i="1"/>
  <c r="V51" i="1"/>
  <c r="I52" i="1"/>
  <c r="I51" i="1"/>
  <c r="G52" i="1"/>
  <c r="G51" i="1"/>
  <c r="C52" i="3"/>
  <c r="Y51" i="1"/>
  <c r="Y52" i="1"/>
  <c r="AC10" i="1"/>
  <c r="AB10" i="3" s="1"/>
  <c r="AC11" i="1"/>
  <c r="AB11" i="3" s="1"/>
  <c r="AC12" i="1"/>
  <c r="AB12" i="3" s="1"/>
  <c r="AC13" i="1"/>
  <c r="AB13" i="3" s="1"/>
  <c r="AC14" i="1"/>
  <c r="AB14" i="3" s="1"/>
  <c r="AC15" i="1"/>
  <c r="AB15" i="3" s="1"/>
  <c r="AC16" i="1"/>
  <c r="AB16" i="3" s="1"/>
  <c r="AC17" i="1"/>
  <c r="AB17" i="3" s="1"/>
  <c r="AC18" i="1"/>
  <c r="AB18" i="3" s="1"/>
  <c r="AC19" i="1"/>
  <c r="AB19" i="3" s="1"/>
  <c r="AC20" i="1"/>
  <c r="AB20" i="3" s="1"/>
  <c r="AC21" i="1"/>
  <c r="AB21" i="3" s="1"/>
  <c r="AC22" i="1"/>
  <c r="AB22" i="3" s="1"/>
  <c r="AC23" i="1"/>
  <c r="AB23" i="3" s="1"/>
  <c r="AC24" i="1"/>
  <c r="AB24" i="3" s="1"/>
  <c r="AC25" i="1"/>
  <c r="AB25" i="3" s="1"/>
  <c r="AC26" i="1"/>
  <c r="AC27" i="1"/>
  <c r="AC28" i="1"/>
  <c r="AB28" i="3" s="1"/>
  <c r="AC29" i="1"/>
  <c r="AB29" i="3" s="1"/>
  <c r="AC30" i="1"/>
  <c r="AB30" i="3" s="1"/>
  <c r="AC31" i="1"/>
  <c r="AB31" i="3" s="1"/>
  <c r="AC32" i="1"/>
  <c r="AB32" i="3" s="1"/>
  <c r="AC33" i="1"/>
  <c r="AB33" i="3" s="1"/>
  <c r="AC34" i="1"/>
  <c r="AB34" i="3" s="1"/>
  <c r="AC35" i="1"/>
  <c r="AB35" i="3" s="1"/>
  <c r="AC36" i="1"/>
  <c r="AB36" i="3" s="1"/>
  <c r="AC37" i="1"/>
  <c r="AB37" i="3" s="1"/>
  <c r="AC38" i="1"/>
  <c r="AB38" i="3" s="1"/>
  <c r="AC39" i="1"/>
  <c r="AB39" i="3" s="1"/>
  <c r="AC40" i="1"/>
  <c r="AB40" i="3" s="1"/>
  <c r="AC41" i="1"/>
  <c r="AB41" i="3" s="1"/>
  <c r="AC42" i="1"/>
  <c r="AB42" i="3" s="1"/>
  <c r="AC43" i="1"/>
  <c r="AB43" i="3"/>
  <c r="AC44" i="1"/>
  <c r="AB44" i="3" s="1"/>
  <c r="AC45" i="1"/>
  <c r="AC46" i="1"/>
  <c r="AB46" i="3" s="1"/>
  <c r="AC47" i="1"/>
  <c r="AB47" i="3" s="1"/>
  <c r="AC48" i="1"/>
  <c r="AB48" i="3" s="1"/>
  <c r="AC9" i="1"/>
  <c r="AB9" i="3" s="1"/>
  <c r="W4" i="3"/>
  <c r="W3" i="3"/>
  <c r="C4" i="3"/>
  <c r="C3" i="3"/>
  <c r="W1" i="3"/>
  <c r="U52" i="1"/>
  <c r="U51" i="1"/>
  <c r="M52" i="1"/>
  <c r="N52" i="1"/>
  <c r="M51" i="1"/>
  <c r="N51" i="1"/>
  <c r="AB26" i="3"/>
  <c r="AB27" i="3"/>
  <c r="AB45" i="3"/>
  <c r="D51" i="1"/>
  <c r="E51" i="1"/>
  <c r="F51" i="1"/>
  <c r="H51" i="1"/>
  <c r="J51" i="1"/>
  <c r="K51" i="1"/>
  <c r="L51" i="1"/>
  <c r="O51" i="1"/>
  <c r="P51" i="1"/>
  <c r="Q51" i="1"/>
  <c r="R51" i="1"/>
  <c r="S51" i="1"/>
  <c r="T51" i="1"/>
  <c r="W51" i="1"/>
  <c r="X51" i="1"/>
  <c r="AA51" i="1"/>
  <c r="D52" i="1"/>
  <c r="E52" i="1"/>
  <c r="F52" i="1"/>
  <c r="H52" i="1"/>
  <c r="J52" i="1"/>
  <c r="K52" i="1"/>
  <c r="L52" i="1"/>
  <c r="O52" i="1"/>
  <c r="P52" i="1"/>
  <c r="Q52" i="1"/>
  <c r="R52" i="1"/>
  <c r="S52" i="1"/>
  <c r="T52" i="1"/>
  <c r="W52" i="1"/>
  <c r="X52" i="1"/>
  <c r="AA52" i="1"/>
  <c r="B8" i="3"/>
  <c r="AD48" i="1"/>
  <c r="AC48" i="3" s="1"/>
  <c r="AB48" i="1"/>
  <c r="AA48" i="3" s="1"/>
  <c r="AD47" i="1"/>
  <c r="AC47" i="3" s="1"/>
  <c r="AB47" i="1"/>
  <c r="AA47" i="3" s="1"/>
  <c r="AD46" i="1"/>
  <c r="AC46" i="3" s="1"/>
  <c r="AB46" i="1"/>
  <c r="AA46" i="3" s="1"/>
  <c r="AD45" i="1"/>
  <c r="AC45" i="3" s="1"/>
  <c r="AB45" i="1"/>
  <c r="AA45" i="3" s="1"/>
  <c r="AD44" i="1"/>
  <c r="AC44" i="3" s="1"/>
  <c r="AB44" i="1"/>
  <c r="AA44" i="3" s="1"/>
  <c r="AD43" i="1"/>
  <c r="AC43" i="3" s="1"/>
  <c r="AB43" i="1"/>
  <c r="AA43" i="3" s="1"/>
  <c r="AD42" i="1"/>
  <c r="AC42" i="3" s="1"/>
  <c r="AB42" i="1"/>
  <c r="AA42" i="3" s="1"/>
  <c r="AD41" i="1"/>
  <c r="AC41" i="3" s="1"/>
  <c r="AB41" i="1"/>
  <c r="AA41" i="3" s="1"/>
  <c r="AD40" i="1"/>
  <c r="AC40" i="3" s="1"/>
  <c r="AB40" i="1"/>
  <c r="AA40" i="3" s="1"/>
  <c r="AD39" i="1"/>
  <c r="AC39" i="3" s="1"/>
  <c r="AB39" i="1"/>
  <c r="AA39" i="3" s="1"/>
  <c r="AD38" i="1"/>
  <c r="AC38" i="3" s="1"/>
  <c r="AB38" i="1"/>
  <c r="AA38" i="3" s="1"/>
  <c r="AD37" i="1"/>
  <c r="AC37" i="3" s="1"/>
  <c r="AB37" i="1"/>
  <c r="AA37" i="3" s="1"/>
  <c r="AD36" i="1"/>
  <c r="AC36" i="3" s="1"/>
  <c r="AB36" i="1"/>
  <c r="AA36" i="3" s="1"/>
  <c r="AD35" i="1"/>
  <c r="AC35" i="3" s="1"/>
  <c r="AB35" i="1"/>
  <c r="AA35" i="3" s="1"/>
  <c r="AD34" i="1"/>
  <c r="AC34" i="3" s="1"/>
  <c r="AB34" i="1"/>
  <c r="AA34" i="3" s="1"/>
  <c r="AD33" i="1"/>
  <c r="AC33" i="3" s="1"/>
  <c r="AB33" i="1"/>
  <c r="AA33" i="3" s="1"/>
  <c r="AD32" i="1"/>
  <c r="AC32" i="3" s="1"/>
  <c r="AB32" i="1"/>
  <c r="AA32" i="3" s="1"/>
  <c r="AD31" i="1"/>
  <c r="AC31" i="3" s="1"/>
  <c r="AB31" i="1"/>
  <c r="AA31" i="3" s="1"/>
  <c r="AD30" i="1"/>
  <c r="AC30" i="3" s="1"/>
  <c r="AB30" i="1"/>
  <c r="AA30" i="3" s="1"/>
  <c r="AD29" i="1"/>
  <c r="AC29" i="3" s="1"/>
  <c r="AB29" i="1"/>
  <c r="AA29" i="3" s="1"/>
  <c r="AD28" i="1"/>
  <c r="AC28" i="3" s="1"/>
  <c r="AB28" i="1"/>
  <c r="AA28" i="3" s="1"/>
  <c r="AD27" i="1"/>
  <c r="AC27" i="3" s="1"/>
  <c r="AB27" i="1"/>
  <c r="AA27" i="3" s="1"/>
  <c r="AD26" i="1"/>
  <c r="AC26" i="3" s="1"/>
  <c r="AB26" i="1"/>
  <c r="AA26" i="3" s="1"/>
  <c r="AD25" i="1"/>
  <c r="AC25" i="3" s="1"/>
  <c r="AB25" i="1"/>
  <c r="AA25" i="3" s="1"/>
  <c r="AD24" i="1"/>
  <c r="AC24" i="3" s="1"/>
  <c r="AB24" i="1"/>
  <c r="AA24" i="3" s="1"/>
  <c r="AD23" i="1"/>
  <c r="AC23" i="3" s="1"/>
  <c r="AB23" i="1"/>
  <c r="AA23" i="3" s="1"/>
  <c r="AD22" i="1"/>
  <c r="AC22" i="3" s="1"/>
  <c r="AB22" i="1"/>
  <c r="AA22" i="3" s="1"/>
  <c r="AD21" i="1"/>
  <c r="AC21" i="3" s="1"/>
  <c r="AB21" i="1"/>
  <c r="AA21" i="3" s="1"/>
  <c r="AD20" i="1"/>
  <c r="AC20" i="3" s="1"/>
  <c r="AB20" i="1"/>
  <c r="AA20" i="3" s="1"/>
  <c r="AD19" i="1"/>
  <c r="AC19" i="3" s="1"/>
  <c r="AB19" i="1"/>
  <c r="AA19" i="3" s="1"/>
  <c r="AD18" i="1"/>
  <c r="AC18" i="3" s="1"/>
  <c r="AB18" i="1"/>
  <c r="AA18" i="3" s="1"/>
  <c r="AD17" i="1"/>
  <c r="AC17" i="3" s="1"/>
  <c r="AB17" i="1"/>
  <c r="AA17" i="3" s="1"/>
  <c r="AD16" i="1"/>
  <c r="AC16" i="3" s="1"/>
  <c r="AB16" i="1"/>
  <c r="AA16" i="3" s="1"/>
  <c r="AD15" i="1"/>
  <c r="AC15" i="3" s="1"/>
  <c r="AB15" i="1"/>
  <c r="AA15" i="3" s="1"/>
  <c r="AD14" i="1"/>
  <c r="AC14" i="3" s="1"/>
  <c r="AB14" i="1"/>
  <c r="AA14" i="3" s="1"/>
  <c r="AD13" i="1"/>
  <c r="AC13" i="3" s="1"/>
  <c r="AB13" i="1"/>
  <c r="AA13" i="3" s="1"/>
  <c r="AD12" i="1"/>
  <c r="AC12" i="3" s="1"/>
  <c r="AB12" i="1"/>
  <c r="AA12" i="3" s="1"/>
  <c r="AD11" i="1"/>
  <c r="AC11" i="3" s="1"/>
  <c r="AB11" i="1"/>
  <c r="AA11" i="3" s="1"/>
  <c r="AD10" i="1"/>
  <c r="AC10" i="3" s="1"/>
  <c r="AB10" i="1"/>
  <c r="AA10" i="3" s="1"/>
  <c r="AD9" i="1"/>
  <c r="AB9" i="1"/>
  <c r="AA9" i="3" s="1"/>
  <c r="H53" i="1" l="1"/>
  <c r="H54" i="1" s="1"/>
  <c r="D21" i="2" s="1"/>
  <c r="AB49" i="1"/>
  <c r="AC9" i="3"/>
  <c r="AD49" i="1"/>
  <c r="AA53" i="1"/>
  <c r="AA54" i="1" s="1"/>
  <c r="D30" i="2" s="1"/>
  <c r="D53" i="1"/>
  <c r="D54" i="1" s="1"/>
  <c r="D7" i="2" s="1"/>
  <c r="L53" i="1"/>
  <c r="L54" i="1" s="1"/>
  <c r="D11" i="2" s="1"/>
  <c r="P53" i="1"/>
  <c r="P54" i="1" s="1"/>
  <c r="D15" i="2" s="1"/>
  <c r="X53" i="1"/>
  <c r="X54" i="1" s="1"/>
  <c r="D26" i="2" s="1"/>
  <c r="Y53" i="1"/>
  <c r="Y54" i="1" s="1"/>
  <c r="D19" i="2" s="1"/>
  <c r="K53" i="1"/>
  <c r="K54" i="1" s="1"/>
  <c r="D23" i="2" s="1"/>
  <c r="E53" i="1"/>
  <c r="E54" i="1" s="1"/>
  <c r="D8" i="2" s="1"/>
  <c r="T53" i="1"/>
  <c r="T54" i="1" s="1"/>
  <c r="D16" i="2" s="1"/>
  <c r="F53" i="1"/>
  <c r="N53" i="1" s="1"/>
  <c r="N54" i="1" s="1"/>
  <c r="D13" i="2" s="1"/>
  <c r="S53" i="1"/>
  <c r="S54" i="1" s="1"/>
  <c r="D25" i="2" s="1"/>
  <c r="J53" i="1"/>
  <c r="J54" i="1" s="1"/>
  <c r="D10" i="2" s="1"/>
  <c r="O53" i="1"/>
  <c r="O54" i="1" s="1"/>
  <c r="D14" i="2" s="1"/>
  <c r="W53" i="1"/>
  <c r="W54" i="1" s="1"/>
  <c r="D18" i="2" s="1"/>
  <c r="Q53" i="1"/>
  <c r="Q54" i="1" s="1"/>
  <c r="D28" i="2" s="1"/>
  <c r="R54" i="1"/>
  <c r="D24" i="2" s="1"/>
  <c r="F54" i="1" l="1"/>
  <c r="D9" i="2" s="1"/>
  <c r="E9" i="2" s="1"/>
  <c r="AB53" i="1"/>
  <c r="E8" i="2"/>
  <c r="Z53" i="1"/>
  <c r="Z54" i="1" s="1"/>
  <c r="D20" i="2" s="1"/>
  <c r="U53" i="1"/>
  <c r="U54" i="1" s="1"/>
  <c r="D17" i="2" s="1"/>
  <c r="I53" i="1"/>
  <c r="I54" i="1" s="1"/>
  <c r="D22" i="2" s="1"/>
  <c r="G53" i="1"/>
  <c r="G54" i="1" s="1"/>
  <c r="D27" i="2" s="1"/>
  <c r="E7" i="2"/>
  <c r="AD53" i="1"/>
  <c r="M53" i="1"/>
  <c r="M54" i="1" s="1"/>
  <c r="D12" i="2" s="1"/>
  <c r="V53" i="1"/>
  <c r="V54" i="1" s="1"/>
  <c r="D29" i="2" s="1"/>
  <c r="E21" i="2"/>
  <c r="E13" i="2" l="1"/>
  <c r="F13" i="2" s="1"/>
  <c r="F7" i="2"/>
  <c r="F8" i="2"/>
  <c r="E18" i="2"/>
  <c r="F18" i="2" s="1"/>
  <c r="E19" i="2"/>
  <c r="F19" i="2" s="1"/>
  <c r="E10" i="2"/>
  <c r="F10" i="2" s="1"/>
  <c r="E11" i="2"/>
  <c r="F11" i="2" s="1"/>
  <c r="E14" i="2"/>
  <c r="F14" i="2" s="1"/>
  <c r="E15" i="2"/>
  <c r="F15" i="2" s="1"/>
  <c r="F9" i="2"/>
  <c r="E27" i="2"/>
  <c r="F27" i="2" s="1"/>
  <c r="E28" i="2"/>
  <c r="F28" i="2" s="1"/>
  <c r="E17" i="2"/>
  <c r="F17" i="2" s="1"/>
  <c r="E30" i="2"/>
  <c r="F30" i="2" s="1"/>
  <c r="E22" i="2"/>
  <c r="F22" i="2" s="1"/>
  <c r="E29" i="2"/>
  <c r="F29" i="2" s="1"/>
  <c r="E20" i="2"/>
  <c r="F20" i="2" s="1"/>
  <c r="E25" i="2"/>
  <c r="F25" i="2" s="1"/>
  <c r="E23" i="2"/>
  <c r="F23" i="2" s="1"/>
  <c r="E16" i="2"/>
  <c r="F16" i="2" s="1"/>
  <c r="F21" i="2"/>
  <c r="E24" i="2"/>
  <c r="F24" i="2" s="1"/>
  <c r="E12" i="2"/>
  <c r="F12" i="2" s="1"/>
  <c r="E26" i="2"/>
  <c r="F26" i="2" s="1"/>
  <c r="J7" i="3" l="1"/>
  <c r="J53" i="3" s="1"/>
  <c r="J8" i="3"/>
  <c r="J26" i="3" s="1"/>
  <c r="E8" i="3"/>
  <c r="E14" i="3" s="1"/>
  <c r="E7" i="3"/>
  <c r="E53" i="3" s="1"/>
  <c r="L8" i="3"/>
  <c r="L36" i="3" s="1"/>
  <c r="L7" i="3"/>
  <c r="L53" i="3" s="1"/>
  <c r="H8" i="3"/>
  <c r="H17" i="3" s="1"/>
  <c r="K7" i="3"/>
  <c r="K53" i="3" s="1"/>
  <c r="K8" i="3"/>
  <c r="K20" i="3" s="1"/>
  <c r="D8" i="3"/>
  <c r="D23" i="3" s="1"/>
  <c r="H7" i="3"/>
  <c r="H53" i="3" s="1"/>
  <c r="D7" i="3"/>
  <c r="D53" i="3" s="1"/>
  <c r="O7" i="3"/>
  <c r="O53" i="3" s="1"/>
  <c r="N8" i="3"/>
  <c r="Q8" i="3"/>
  <c r="U8" i="3"/>
  <c r="T8" i="3"/>
  <c r="Q7" i="3"/>
  <c r="Q53" i="3" s="1"/>
  <c r="S8" i="3"/>
  <c r="R7" i="3"/>
  <c r="R53" i="3" s="1"/>
  <c r="U7" i="3"/>
  <c r="U53" i="3" s="1"/>
  <c r="T7" i="3"/>
  <c r="T53" i="3" s="1"/>
  <c r="R8" i="3"/>
  <c r="V7" i="3"/>
  <c r="V53" i="3" s="1"/>
  <c r="V8" i="3"/>
  <c r="S7" i="3"/>
  <c r="S53" i="3" s="1"/>
  <c r="G8" i="3"/>
  <c r="C8" i="3"/>
  <c r="L12" i="3"/>
  <c r="L21" i="3"/>
  <c r="L11" i="3"/>
  <c r="L38" i="3"/>
  <c r="M7" i="3"/>
  <c r="M53" i="3" s="1"/>
  <c r="P7" i="3"/>
  <c r="P53" i="3" s="1"/>
  <c r="Z8" i="3"/>
  <c r="X8" i="3"/>
  <c r="Z7" i="3"/>
  <c r="Z53" i="3" s="1"/>
  <c r="Y8" i="3"/>
  <c r="Y7" i="3"/>
  <c r="Y53" i="3" s="1"/>
  <c r="W8" i="3"/>
  <c r="X7" i="3"/>
  <c r="X53" i="3" s="1"/>
  <c r="W7" i="3"/>
  <c r="W53" i="3" s="1"/>
  <c r="F7" i="3"/>
  <c r="F53" i="3" s="1"/>
  <c r="O8" i="3"/>
  <c r="M8" i="3"/>
  <c r="F8" i="3"/>
  <c r="G7" i="3"/>
  <c r="G53" i="3" s="1"/>
  <c r="K18" i="3"/>
  <c r="K45" i="3"/>
  <c r="N7" i="3"/>
  <c r="N53" i="3" s="1"/>
  <c r="C7" i="3"/>
  <c r="C53" i="3" s="1"/>
  <c r="P8" i="3"/>
  <c r="I8" i="3"/>
  <c r="I7" i="3"/>
  <c r="I53" i="3" s="1"/>
  <c r="L26" i="3" l="1"/>
  <c r="L29" i="3"/>
  <c r="L23" i="3"/>
  <c r="L15" i="3"/>
  <c r="L16" i="3"/>
  <c r="L32" i="3"/>
  <c r="J38" i="3"/>
  <c r="L34" i="3"/>
  <c r="L42" i="3"/>
  <c r="L25" i="3"/>
  <c r="K13" i="3"/>
  <c r="L14" i="3"/>
  <c r="L33" i="3"/>
  <c r="L41" i="3"/>
  <c r="L13" i="3"/>
  <c r="J25" i="3"/>
  <c r="J23" i="3"/>
  <c r="K34" i="3"/>
  <c r="L28" i="3"/>
  <c r="L43" i="3"/>
  <c r="L10" i="3"/>
  <c r="L20" i="3"/>
  <c r="L39" i="3"/>
  <c r="L24" i="3"/>
  <c r="K35" i="3"/>
  <c r="K28" i="3"/>
  <c r="K44" i="3"/>
  <c r="K11" i="3"/>
  <c r="K27" i="3"/>
  <c r="K19" i="3"/>
  <c r="J54" i="3"/>
  <c r="Q6" i="2" s="1"/>
  <c r="E37" i="3"/>
  <c r="E13" i="3"/>
  <c r="J10" i="3"/>
  <c r="J16" i="3"/>
  <c r="J20" i="3"/>
  <c r="J28" i="3"/>
  <c r="J48" i="3"/>
  <c r="J41" i="3"/>
  <c r="J33" i="3"/>
  <c r="J11" i="3"/>
  <c r="J29" i="3"/>
  <c r="J9" i="3"/>
  <c r="J12" i="3"/>
  <c r="J44" i="3"/>
  <c r="J27" i="3"/>
  <c r="E54" i="3"/>
  <c r="L6" i="2" s="1"/>
  <c r="E17" i="3"/>
  <c r="E45" i="3"/>
  <c r="J21" i="3"/>
  <c r="J40" i="3"/>
  <c r="J24" i="3"/>
  <c r="J46" i="3"/>
  <c r="J31" i="3"/>
  <c r="J15" i="3"/>
  <c r="E21" i="3"/>
  <c r="E47" i="3"/>
  <c r="E30" i="3"/>
  <c r="J30" i="3"/>
  <c r="J42" i="3"/>
  <c r="J13" i="3"/>
  <c r="J47" i="3"/>
  <c r="J22" i="3"/>
  <c r="J43" i="3"/>
  <c r="J17" i="3"/>
  <c r="J14" i="3"/>
  <c r="E44" i="3"/>
  <c r="E23" i="3"/>
  <c r="E40" i="3"/>
  <c r="E39" i="3"/>
  <c r="E48" i="3"/>
  <c r="E46" i="3"/>
  <c r="E43" i="3"/>
  <c r="E16" i="3"/>
  <c r="E29" i="3"/>
  <c r="E24" i="3"/>
  <c r="E22" i="3"/>
  <c r="E19" i="3"/>
  <c r="E26" i="3"/>
  <c r="K47" i="3"/>
  <c r="K29" i="3"/>
  <c r="K15" i="3"/>
  <c r="K10" i="3"/>
  <c r="J18" i="3"/>
  <c r="J45" i="3"/>
  <c r="J37" i="3"/>
  <c r="J36" i="3"/>
  <c r="J35" i="3"/>
  <c r="J34" i="3"/>
  <c r="J32" i="3"/>
  <c r="J19" i="3"/>
  <c r="J39" i="3"/>
  <c r="L31" i="3"/>
  <c r="L19" i="3"/>
  <c r="L35" i="3"/>
  <c r="L22" i="3"/>
  <c r="L9" i="3"/>
  <c r="L18" i="3"/>
  <c r="L27" i="3"/>
  <c r="L48" i="3"/>
  <c r="E32" i="3"/>
  <c r="E20" i="3"/>
  <c r="E36" i="3"/>
  <c r="E35" i="3"/>
  <c r="E34" i="3"/>
  <c r="E33" i="3"/>
  <c r="E31" i="3"/>
  <c r="E18" i="3"/>
  <c r="E38" i="3"/>
  <c r="E25" i="3"/>
  <c r="K54" i="3"/>
  <c r="R6" i="2" s="1"/>
  <c r="K38" i="3"/>
  <c r="K39" i="3"/>
  <c r="K36" i="3"/>
  <c r="K32" i="3"/>
  <c r="E41" i="3"/>
  <c r="E27" i="3"/>
  <c r="E15" i="3"/>
  <c r="E12" i="3"/>
  <c r="E11" i="3"/>
  <c r="E10" i="3"/>
  <c r="E9" i="3"/>
  <c r="E42" i="3"/>
  <c r="E28" i="3"/>
  <c r="K33" i="3"/>
  <c r="K9" i="3"/>
  <c r="K42" i="3"/>
  <c r="K16" i="3"/>
  <c r="K37" i="3"/>
  <c r="K22" i="3"/>
  <c r="K43" i="3"/>
  <c r="L40" i="3"/>
  <c r="L54" i="3"/>
  <c r="S6" i="2" s="1"/>
  <c r="L47" i="3"/>
  <c r="L46" i="3"/>
  <c r="L45" i="3"/>
  <c r="L44" i="3"/>
  <c r="L30" i="3"/>
  <c r="L17" i="3"/>
  <c r="L37" i="3"/>
  <c r="H38" i="3"/>
  <c r="H21" i="3"/>
  <c r="H19" i="3"/>
  <c r="H54" i="3"/>
  <c r="O6" i="2" s="1"/>
  <c r="H25" i="3"/>
  <c r="H42" i="3"/>
  <c r="H24" i="3"/>
  <c r="H40" i="3"/>
  <c r="H23" i="3"/>
  <c r="H22" i="3"/>
  <c r="H35" i="3"/>
  <c r="H26" i="3"/>
  <c r="H10" i="3"/>
  <c r="H20" i="3"/>
  <c r="H39" i="3"/>
  <c r="H13" i="3"/>
  <c r="H12" i="3"/>
  <c r="H9" i="3"/>
  <c r="H41" i="3"/>
  <c r="H28" i="3"/>
  <c r="H18" i="3"/>
  <c r="H47" i="3"/>
  <c r="H32" i="3"/>
  <c r="H27" i="3"/>
  <c r="H14" i="3"/>
  <c r="H48" i="3"/>
  <c r="H46" i="3"/>
  <c r="H45" i="3"/>
  <c r="H43" i="3"/>
  <c r="H29" i="3"/>
  <c r="H16" i="3"/>
  <c r="H11" i="3"/>
  <c r="H44" i="3"/>
  <c r="H30" i="3"/>
  <c r="H15" i="3"/>
  <c r="H37" i="3"/>
  <c r="H36" i="3"/>
  <c r="H34" i="3"/>
  <c r="H33" i="3"/>
  <c r="H31" i="3"/>
  <c r="D47" i="3"/>
  <c r="K23" i="3"/>
  <c r="K41" i="3"/>
  <c r="K48" i="3"/>
  <c r="K31" i="3"/>
  <c r="D24" i="3"/>
  <c r="K21" i="3"/>
  <c r="K17" i="3"/>
  <c r="K24" i="3"/>
  <c r="D12" i="3"/>
  <c r="K14" i="3"/>
  <c r="K40" i="3"/>
  <c r="K12" i="3"/>
  <c r="D41" i="3"/>
  <c r="K46" i="3"/>
  <c r="D28" i="3"/>
  <c r="D45" i="3"/>
  <c r="K26" i="3"/>
  <c r="K30" i="3"/>
  <c r="K25" i="3"/>
  <c r="D15" i="3"/>
  <c r="D40" i="3"/>
  <c r="D11" i="3"/>
  <c r="D10" i="3"/>
  <c r="D16" i="3"/>
  <c r="D33" i="3"/>
  <c r="D46" i="3"/>
  <c r="D43" i="3"/>
  <c r="D38" i="3"/>
  <c r="D21" i="3"/>
  <c r="D39" i="3"/>
  <c r="D31" i="3"/>
  <c r="D26" i="3"/>
  <c r="D9" i="3"/>
  <c r="D48" i="3"/>
  <c r="D19" i="3"/>
  <c r="D14" i="3"/>
  <c r="D44" i="3"/>
  <c r="D36" i="3"/>
  <c r="D42" i="3"/>
  <c r="D37" i="3"/>
  <c r="D32" i="3"/>
  <c r="D34" i="3"/>
  <c r="D30" i="3"/>
  <c r="D25" i="3"/>
  <c r="D20" i="3"/>
  <c r="D27" i="3"/>
  <c r="D18" i="3"/>
  <c r="D13" i="3"/>
  <c r="D22" i="3"/>
  <c r="D29" i="3"/>
  <c r="D35" i="3"/>
  <c r="D54" i="3"/>
  <c r="K6" i="2" s="1"/>
  <c r="D17" i="3"/>
  <c r="Z20" i="3"/>
  <c r="Z32" i="3"/>
  <c r="Z44" i="3"/>
  <c r="Z9" i="3"/>
  <c r="Z21" i="3"/>
  <c r="Z33" i="3"/>
  <c r="Z45" i="3"/>
  <c r="Z10" i="3"/>
  <c r="Z22" i="3"/>
  <c r="Z34" i="3"/>
  <c r="Z46" i="3"/>
  <c r="Z11" i="3"/>
  <c r="Z23" i="3"/>
  <c r="Z35" i="3"/>
  <c r="Z47" i="3"/>
  <c r="Z12" i="3"/>
  <c r="Z24" i="3"/>
  <c r="Z36" i="3"/>
  <c r="Z48" i="3"/>
  <c r="Z13" i="3"/>
  <c r="Z25" i="3"/>
  <c r="Z37" i="3"/>
  <c r="Z14" i="3"/>
  <c r="Z26" i="3"/>
  <c r="Z38" i="3"/>
  <c r="Z15" i="3"/>
  <c r="Z27" i="3"/>
  <c r="Z39" i="3"/>
  <c r="Z16" i="3"/>
  <c r="Z28" i="3"/>
  <c r="Z40" i="3"/>
  <c r="Z19" i="3"/>
  <c r="Z31" i="3"/>
  <c r="Z43" i="3"/>
  <c r="Z41" i="3"/>
  <c r="Z17" i="3"/>
  <c r="Z18" i="3"/>
  <c r="Z29" i="3"/>
  <c r="Z42" i="3"/>
  <c r="Z30" i="3"/>
  <c r="Z54" i="3"/>
  <c r="AG6" i="2" s="1"/>
  <c r="R11" i="3"/>
  <c r="R23" i="3"/>
  <c r="R35" i="3"/>
  <c r="R47" i="3"/>
  <c r="R14" i="3"/>
  <c r="R26" i="3"/>
  <c r="R38" i="3"/>
  <c r="R17" i="3"/>
  <c r="R29" i="3"/>
  <c r="R41" i="3"/>
  <c r="R19" i="3"/>
  <c r="R31" i="3"/>
  <c r="R43" i="3"/>
  <c r="R9" i="3"/>
  <c r="R21" i="3"/>
  <c r="R33" i="3"/>
  <c r="R45" i="3"/>
  <c r="R10" i="3"/>
  <c r="R22" i="3"/>
  <c r="R34" i="3"/>
  <c r="R46" i="3"/>
  <c r="R16" i="3"/>
  <c r="R40" i="3"/>
  <c r="R18" i="3"/>
  <c r="R42" i="3"/>
  <c r="R20" i="3"/>
  <c r="R44" i="3"/>
  <c r="R24" i="3"/>
  <c r="R48" i="3"/>
  <c r="R25" i="3"/>
  <c r="R27" i="3"/>
  <c r="R28" i="3"/>
  <c r="R30" i="3"/>
  <c r="R32" i="3"/>
  <c r="R15" i="3"/>
  <c r="R39" i="3"/>
  <c r="R54" i="3"/>
  <c r="Y6" i="2" s="1"/>
  <c r="R13" i="3"/>
  <c r="R36" i="3"/>
  <c r="R37" i="3"/>
  <c r="R12" i="3"/>
  <c r="V16" i="3"/>
  <c r="V28" i="3"/>
  <c r="V40" i="3"/>
  <c r="V10" i="3"/>
  <c r="V23" i="3"/>
  <c r="V36" i="3"/>
  <c r="V11" i="3"/>
  <c r="V24" i="3"/>
  <c r="V37" i="3"/>
  <c r="V54" i="3"/>
  <c r="AC6" i="2" s="1"/>
  <c r="V12" i="3"/>
  <c r="V25" i="3"/>
  <c r="V38" i="3"/>
  <c r="V13" i="3"/>
  <c r="V26" i="3"/>
  <c r="V39" i="3"/>
  <c r="V14" i="3"/>
  <c r="V27" i="3"/>
  <c r="V41" i="3"/>
  <c r="V15" i="3"/>
  <c r="V29" i="3"/>
  <c r="V42" i="3"/>
  <c r="V17" i="3"/>
  <c r="V30" i="3"/>
  <c r="V43" i="3"/>
  <c r="V18" i="3"/>
  <c r="V31" i="3"/>
  <c r="V44" i="3"/>
  <c r="V19" i="3"/>
  <c r="V32" i="3"/>
  <c r="V45" i="3"/>
  <c r="V9" i="3"/>
  <c r="V22" i="3"/>
  <c r="V35" i="3"/>
  <c r="V48" i="3"/>
  <c r="V47" i="3"/>
  <c r="V20" i="3"/>
  <c r="V21" i="3"/>
  <c r="V33" i="3"/>
  <c r="V34" i="3"/>
  <c r="V46" i="3"/>
  <c r="N10" i="3"/>
  <c r="N22" i="3"/>
  <c r="N34" i="3"/>
  <c r="N46" i="3"/>
  <c r="N11" i="3"/>
  <c r="N23" i="3"/>
  <c r="N35" i="3"/>
  <c r="N47" i="3"/>
  <c r="N13" i="3"/>
  <c r="N25" i="3"/>
  <c r="N37" i="3"/>
  <c r="N15" i="3"/>
  <c r="N27" i="3"/>
  <c r="N39" i="3"/>
  <c r="N16" i="3"/>
  <c r="N28" i="3"/>
  <c r="N40" i="3"/>
  <c r="N18" i="3"/>
  <c r="N30" i="3"/>
  <c r="N42" i="3"/>
  <c r="N19" i="3"/>
  <c r="N31" i="3"/>
  <c r="N43" i="3"/>
  <c r="N20" i="3"/>
  <c r="N32" i="3"/>
  <c r="N44" i="3"/>
  <c r="N9" i="3"/>
  <c r="N21" i="3"/>
  <c r="N33" i="3"/>
  <c r="N45" i="3"/>
  <c r="N12" i="3"/>
  <c r="N14" i="3"/>
  <c r="N17" i="3"/>
  <c r="N24" i="3"/>
  <c r="N26" i="3"/>
  <c r="N29" i="3"/>
  <c r="N36" i="3"/>
  <c r="N38" i="3"/>
  <c r="N54" i="3"/>
  <c r="U6" i="2" s="1"/>
  <c r="N41" i="3"/>
  <c r="N48" i="3"/>
  <c r="I9" i="3"/>
  <c r="I21" i="3"/>
  <c r="I33" i="3"/>
  <c r="I45" i="3"/>
  <c r="I10" i="3"/>
  <c r="I22" i="3"/>
  <c r="I34" i="3"/>
  <c r="I46" i="3"/>
  <c r="I12" i="3"/>
  <c r="I24" i="3"/>
  <c r="I36" i="3"/>
  <c r="I48" i="3"/>
  <c r="I14" i="3"/>
  <c r="I26" i="3"/>
  <c r="I38" i="3"/>
  <c r="I15" i="3"/>
  <c r="I27" i="3"/>
  <c r="I39" i="3"/>
  <c r="I17" i="3"/>
  <c r="I29" i="3"/>
  <c r="I41" i="3"/>
  <c r="I18" i="3"/>
  <c r="I30" i="3"/>
  <c r="I42" i="3"/>
  <c r="I19" i="3"/>
  <c r="I31" i="3"/>
  <c r="I43" i="3"/>
  <c r="I20" i="3"/>
  <c r="I32" i="3"/>
  <c r="I44" i="3"/>
  <c r="I28" i="3"/>
  <c r="I35" i="3"/>
  <c r="I37" i="3"/>
  <c r="I40" i="3"/>
  <c r="I47" i="3"/>
  <c r="I11" i="3"/>
  <c r="I54" i="3"/>
  <c r="P6" i="2" s="1"/>
  <c r="I13" i="3"/>
  <c r="I25" i="3"/>
  <c r="I16" i="3"/>
  <c r="I23" i="3"/>
  <c r="S16" i="3"/>
  <c r="S28" i="3"/>
  <c r="S40" i="3"/>
  <c r="S19" i="3"/>
  <c r="S31" i="3"/>
  <c r="S43" i="3"/>
  <c r="S10" i="3"/>
  <c r="S22" i="3"/>
  <c r="S34" i="3"/>
  <c r="S46" i="3"/>
  <c r="S12" i="3"/>
  <c r="S24" i="3"/>
  <c r="S36" i="3"/>
  <c r="S48" i="3"/>
  <c r="S15" i="3"/>
  <c r="S27" i="3"/>
  <c r="S39" i="3"/>
  <c r="S20" i="3"/>
  <c r="S41" i="3"/>
  <c r="S21" i="3"/>
  <c r="S42" i="3"/>
  <c r="S23" i="3"/>
  <c r="S44" i="3"/>
  <c r="S25" i="3"/>
  <c r="S45" i="3"/>
  <c r="S26" i="3"/>
  <c r="S47" i="3"/>
  <c r="S29" i="3"/>
  <c r="S9" i="3"/>
  <c r="S30" i="3"/>
  <c r="S11" i="3"/>
  <c r="S32" i="3"/>
  <c r="S13" i="3"/>
  <c r="S33" i="3"/>
  <c r="S18" i="3"/>
  <c r="S38" i="3"/>
  <c r="S54" i="3"/>
  <c r="Z6" i="2" s="1"/>
  <c r="S14" i="3"/>
  <c r="S17" i="3"/>
  <c r="S35" i="3"/>
  <c r="S37" i="3"/>
  <c r="X16" i="3"/>
  <c r="X28" i="3"/>
  <c r="X40" i="3"/>
  <c r="X20" i="3"/>
  <c r="X33" i="3"/>
  <c r="X46" i="3"/>
  <c r="X21" i="3"/>
  <c r="X34" i="3"/>
  <c r="X47" i="3"/>
  <c r="X9" i="3"/>
  <c r="X22" i="3"/>
  <c r="X35" i="3"/>
  <c r="X48" i="3"/>
  <c r="X10" i="3"/>
  <c r="X23" i="3"/>
  <c r="X36" i="3"/>
  <c r="X11" i="3"/>
  <c r="X24" i="3"/>
  <c r="X37" i="3"/>
  <c r="X12" i="3"/>
  <c r="X25" i="3"/>
  <c r="X38" i="3"/>
  <c r="X54" i="3"/>
  <c r="AE6" i="2" s="1"/>
  <c r="X13" i="3"/>
  <c r="X26" i="3"/>
  <c r="X39" i="3"/>
  <c r="X14" i="3"/>
  <c r="X27" i="3"/>
  <c r="X41" i="3"/>
  <c r="X15" i="3"/>
  <c r="X29" i="3"/>
  <c r="X42" i="3"/>
  <c r="X19" i="3"/>
  <c r="X32" i="3"/>
  <c r="X45" i="3"/>
  <c r="X17" i="3"/>
  <c r="X18" i="3"/>
  <c r="X30" i="3"/>
  <c r="X31" i="3"/>
  <c r="X43" i="3"/>
  <c r="X44" i="3"/>
  <c r="P20" i="3"/>
  <c r="P32" i="3"/>
  <c r="P44" i="3"/>
  <c r="P9" i="3"/>
  <c r="P21" i="3"/>
  <c r="P33" i="3"/>
  <c r="P45" i="3"/>
  <c r="P11" i="3"/>
  <c r="P23" i="3"/>
  <c r="P35" i="3"/>
  <c r="P47" i="3"/>
  <c r="P13" i="3"/>
  <c r="P25" i="3"/>
  <c r="P37" i="3"/>
  <c r="P14" i="3"/>
  <c r="P26" i="3"/>
  <c r="P38" i="3"/>
  <c r="P16" i="3"/>
  <c r="P28" i="3"/>
  <c r="P40" i="3"/>
  <c r="P17" i="3"/>
  <c r="P29" i="3"/>
  <c r="P41" i="3"/>
  <c r="P18" i="3"/>
  <c r="P30" i="3"/>
  <c r="P42" i="3"/>
  <c r="P19" i="3"/>
  <c r="P31" i="3"/>
  <c r="P43" i="3"/>
  <c r="P15" i="3"/>
  <c r="P22" i="3"/>
  <c r="P24" i="3"/>
  <c r="P27" i="3"/>
  <c r="P54" i="3"/>
  <c r="W6" i="2" s="1"/>
  <c r="P34" i="3"/>
  <c r="P36" i="3"/>
  <c r="P39" i="3"/>
  <c r="P46" i="3"/>
  <c r="P48" i="3"/>
  <c r="P12" i="3"/>
  <c r="P10" i="3"/>
  <c r="W15" i="3"/>
  <c r="W27" i="3"/>
  <c r="W39" i="3"/>
  <c r="W14" i="3"/>
  <c r="W28" i="3"/>
  <c r="W41" i="3"/>
  <c r="W16" i="3"/>
  <c r="W29" i="3"/>
  <c r="W42" i="3"/>
  <c r="W17" i="3"/>
  <c r="W30" i="3"/>
  <c r="W43" i="3"/>
  <c r="W18" i="3"/>
  <c r="W31" i="3"/>
  <c r="W44" i="3"/>
  <c r="W19" i="3"/>
  <c r="W32" i="3"/>
  <c r="W45" i="3"/>
  <c r="W20" i="3"/>
  <c r="W33" i="3"/>
  <c r="W46" i="3"/>
  <c r="W21" i="3"/>
  <c r="W34" i="3"/>
  <c r="W47" i="3"/>
  <c r="W9" i="3"/>
  <c r="W22" i="3"/>
  <c r="W35" i="3"/>
  <c r="W48" i="3"/>
  <c r="W10" i="3"/>
  <c r="W23" i="3"/>
  <c r="W36" i="3"/>
  <c r="W13" i="3"/>
  <c r="W26" i="3"/>
  <c r="W40" i="3"/>
  <c r="W54" i="3"/>
  <c r="AD6" i="2" s="1"/>
  <c r="W24" i="3"/>
  <c r="W11" i="3"/>
  <c r="W25" i="3"/>
  <c r="W12" i="3"/>
  <c r="W37" i="3"/>
  <c r="W38" i="3"/>
  <c r="T9" i="3"/>
  <c r="T21" i="3"/>
  <c r="T33" i="3"/>
  <c r="T12" i="3"/>
  <c r="T24" i="3"/>
  <c r="T36" i="3"/>
  <c r="T48" i="3"/>
  <c r="T15" i="3"/>
  <c r="T27" i="3"/>
  <c r="T39" i="3"/>
  <c r="T17" i="3"/>
  <c r="T29" i="3"/>
  <c r="T41" i="3"/>
  <c r="T20" i="3"/>
  <c r="T32" i="3"/>
  <c r="T44" i="3"/>
  <c r="T18" i="3"/>
  <c r="T38" i="3"/>
  <c r="T19" i="3"/>
  <c r="T40" i="3"/>
  <c r="T22" i="3"/>
  <c r="T42" i="3"/>
  <c r="T23" i="3"/>
  <c r="T43" i="3"/>
  <c r="T25" i="3"/>
  <c r="T45" i="3"/>
  <c r="T26" i="3"/>
  <c r="T46" i="3"/>
  <c r="T54" i="3"/>
  <c r="AA6" i="2" s="1"/>
  <c r="T28" i="3"/>
  <c r="T47" i="3"/>
  <c r="T10" i="3"/>
  <c r="T30" i="3"/>
  <c r="T11" i="3"/>
  <c r="T31" i="3"/>
  <c r="T16" i="3"/>
  <c r="T37" i="3"/>
  <c r="T13" i="3"/>
  <c r="T14" i="3"/>
  <c r="T34" i="3"/>
  <c r="T35" i="3"/>
  <c r="F18" i="3"/>
  <c r="F30" i="3"/>
  <c r="F42" i="3"/>
  <c r="F19" i="3"/>
  <c r="F31" i="3"/>
  <c r="F43" i="3"/>
  <c r="F9" i="3"/>
  <c r="F21" i="3"/>
  <c r="F33" i="3"/>
  <c r="F45" i="3"/>
  <c r="F11" i="3"/>
  <c r="F23" i="3"/>
  <c r="F35" i="3"/>
  <c r="F47" i="3"/>
  <c r="F12" i="3"/>
  <c r="F24" i="3"/>
  <c r="F36" i="3"/>
  <c r="F48" i="3"/>
  <c r="F14" i="3"/>
  <c r="F26" i="3"/>
  <c r="F38" i="3"/>
  <c r="F15" i="3"/>
  <c r="F27" i="3"/>
  <c r="F39" i="3"/>
  <c r="F16" i="3"/>
  <c r="F28" i="3"/>
  <c r="F40" i="3"/>
  <c r="F17" i="3"/>
  <c r="F29" i="3"/>
  <c r="F41" i="3"/>
  <c r="F13" i="3"/>
  <c r="F20" i="3"/>
  <c r="F22" i="3"/>
  <c r="F25" i="3"/>
  <c r="F54" i="3"/>
  <c r="M6" i="2" s="1"/>
  <c r="F32" i="3"/>
  <c r="F34" i="3"/>
  <c r="F37" i="3"/>
  <c r="F44" i="3"/>
  <c r="F46" i="3"/>
  <c r="F10" i="3"/>
  <c r="C13" i="3"/>
  <c r="C25" i="3"/>
  <c r="C37" i="3"/>
  <c r="C14" i="3"/>
  <c r="C26" i="3"/>
  <c r="C38" i="3"/>
  <c r="C15" i="3"/>
  <c r="C27" i="3"/>
  <c r="C39" i="3"/>
  <c r="C16" i="3"/>
  <c r="C28" i="3"/>
  <c r="C40" i="3"/>
  <c r="C17" i="3"/>
  <c r="C29" i="3"/>
  <c r="C41" i="3"/>
  <c r="C18" i="3"/>
  <c r="C30" i="3"/>
  <c r="C42" i="3"/>
  <c r="C19" i="3"/>
  <c r="C31" i="3"/>
  <c r="C43" i="3"/>
  <c r="C20" i="3"/>
  <c r="C32" i="3"/>
  <c r="C44" i="3"/>
  <c r="C9" i="3"/>
  <c r="C21" i="3"/>
  <c r="C33" i="3"/>
  <c r="C45" i="3"/>
  <c r="C12" i="3"/>
  <c r="C24" i="3"/>
  <c r="C36" i="3"/>
  <c r="C48" i="3"/>
  <c r="C23" i="3"/>
  <c r="C34" i="3"/>
  <c r="C35" i="3"/>
  <c r="C54" i="3"/>
  <c r="J6" i="2" s="1"/>
  <c r="C46" i="3"/>
  <c r="C47" i="3"/>
  <c r="C10" i="3"/>
  <c r="C11" i="3"/>
  <c r="C22" i="3"/>
  <c r="U15" i="3"/>
  <c r="U18" i="3"/>
  <c r="U11" i="3"/>
  <c r="U23" i="3"/>
  <c r="U35" i="3"/>
  <c r="U47" i="3"/>
  <c r="U12" i="3"/>
  <c r="U27" i="3"/>
  <c r="U40" i="3"/>
  <c r="U13" i="3"/>
  <c r="U28" i="3"/>
  <c r="U41" i="3"/>
  <c r="U54" i="3"/>
  <c r="AB6" i="2" s="1"/>
  <c r="U14" i="3"/>
  <c r="U29" i="3"/>
  <c r="U42" i="3"/>
  <c r="U16" i="3"/>
  <c r="U30" i="3"/>
  <c r="U43" i="3"/>
  <c r="U17" i="3"/>
  <c r="U31" i="3"/>
  <c r="U44" i="3"/>
  <c r="U19" i="3"/>
  <c r="U32" i="3"/>
  <c r="U45" i="3"/>
  <c r="U20" i="3"/>
  <c r="U33" i="3"/>
  <c r="U46" i="3"/>
  <c r="U21" i="3"/>
  <c r="U34" i="3"/>
  <c r="U48" i="3"/>
  <c r="U22" i="3"/>
  <c r="U36" i="3"/>
  <c r="U10" i="3"/>
  <c r="U26" i="3"/>
  <c r="U39" i="3"/>
  <c r="U9" i="3"/>
  <c r="U24" i="3"/>
  <c r="U25" i="3"/>
  <c r="U37" i="3"/>
  <c r="U38" i="3"/>
  <c r="M17" i="3"/>
  <c r="M29" i="3"/>
  <c r="M41" i="3"/>
  <c r="M18" i="3"/>
  <c r="M30" i="3"/>
  <c r="M42" i="3"/>
  <c r="M20" i="3"/>
  <c r="M32" i="3"/>
  <c r="M44" i="3"/>
  <c r="M10" i="3"/>
  <c r="M22" i="3"/>
  <c r="M34" i="3"/>
  <c r="M46" i="3"/>
  <c r="M11" i="3"/>
  <c r="M23" i="3"/>
  <c r="M35" i="3"/>
  <c r="M47" i="3"/>
  <c r="M13" i="3"/>
  <c r="M25" i="3"/>
  <c r="M37" i="3"/>
  <c r="M14" i="3"/>
  <c r="M26" i="3"/>
  <c r="M38" i="3"/>
  <c r="M15" i="3"/>
  <c r="M27" i="3"/>
  <c r="M39" i="3"/>
  <c r="M16" i="3"/>
  <c r="M28" i="3"/>
  <c r="M40" i="3"/>
  <c r="M48" i="3"/>
  <c r="M54" i="3"/>
  <c r="T6" i="2" s="1"/>
  <c r="M9" i="3"/>
  <c r="M12" i="3"/>
  <c r="M19" i="3"/>
  <c r="M21" i="3"/>
  <c r="M24" i="3"/>
  <c r="M31" i="3"/>
  <c r="M33" i="3"/>
  <c r="M45" i="3"/>
  <c r="M36" i="3"/>
  <c r="M43" i="3"/>
  <c r="Y15" i="3"/>
  <c r="Y27" i="3"/>
  <c r="Y39" i="3"/>
  <c r="Y16" i="3"/>
  <c r="Y28" i="3"/>
  <c r="Y40" i="3"/>
  <c r="Y17" i="3"/>
  <c r="Y29" i="3"/>
  <c r="Y41" i="3"/>
  <c r="Y18" i="3"/>
  <c r="Y30" i="3"/>
  <c r="Y42" i="3"/>
  <c r="Y19" i="3"/>
  <c r="Y31" i="3"/>
  <c r="Y43" i="3"/>
  <c r="Y20" i="3"/>
  <c r="Y32" i="3"/>
  <c r="Y44" i="3"/>
  <c r="Y54" i="3"/>
  <c r="AF6" i="2" s="1"/>
  <c r="Y9" i="3"/>
  <c r="Y21" i="3"/>
  <c r="Y33" i="3"/>
  <c r="Y45" i="3"/>
  <c r="Y10" i="3"/>
  <c r="Y22" i="3"/>
  <c r="Y34" i="3"/>
  <c r="Y46" i="3"/>
  <c r="Y11" i="3"/>
  <c r="Y23" i="3"/>
  <c r="Y35" i="3"/>
  <c r="Y47" i="3"/>
  <c r="Y14" i="3"/>
  <c r="Y26" i="3"/>
  <c r="Y38" i="3"/>
  <c r="Y37" i="3"/>
  <c r="Y48" i="3"/>
  <c r="Y13" i="3"/>
  <c r="Y12" i="3"/>
  <c r="Y24" i="3"/>
  <c r="Y25" i="3"/>
  <c r="Y36" i="3"/>
  <c r="G11" i="3"/>
  <c r="G23" i="3"/>
  <c r="G35" i="3"/>
  <c r="G47" i="3"/>
  <c r="G12" i="3"/>
  <c r="G24" i="3"/>
  <c r="G36" i="3"/>
  <c r="G48" i="3"/>
  <c r="G14" i="3"/>
  <c r="G26" i="3"/>
  <c r="G38" i="3"/>
  <c r="G16" i="3"/>
  <c r="G28" i="3"/>
  <c r="G40" i="3"/>
  <c r="G17" i="3"/>
  <c r="G29" i="3"/>
  <c r="G41" i="3"/>
  <c r="G19" i="3"/>
  <c r="G31" i="3"/>
  <c r="G43" i="3"/>
  <c r="G20" i="3"/>
  <c r="G32" i="3"/>
  <c r="G44" i="3"/>
  <c r="G9" i="3"/>
  <c r="G21" i="3"/>
  <c r="G33" i="3"/>
  <c r="G45" i="3"/>
  <c r="G10" i="3"/>
  <c r="G22" i="3"/>
  <c r="G34" i="3"/>
  <c r="G46" i="3"/>
  <c r="G18" i="3"/>
  <c r="G25" i="3"/>
  <c r="G27" i="3"/>
  <c r="G30" i="3"/>
  <c r="G37" i="3"/>
  <c r="G39" i="3"/>
  <c r="G42" i="3"/>
  <c r="G15" i="3"/>
  <c r="G13" i="3"/>
  <c r="G54" i="3"/>
  <c r="N6" i="2" s="1"/>
  <c r="Q20" i="3"/>
  <c r="Q32" i="3"/>
  <c r="Q44" i="3"/>
  <c r="Q11" i="3"/>
  <c r="Q23" i="3"/>
  <c r="Q35" i="3"/>
  <c r="Q47" i="3"/>
  <c r="Q14" i="3"/>
  <c r="Q26" i="3"/>
  <c r="Q38" i="3"/>
  <c r="Q16" i="3"/>
  <c r="Q28" i="3"/>
  <c r="Q40" i="3"/>
  <c r="Q18" i="3"/>
  <c r="Q30" i="3"/>
  <c r="Q42" i="3"/>
  <c r="Q19" i="3"/>
  <c r="Q31" i="3"/>
  <c r="Q43" i="3"/>
  <c r="Q13" i="3"/>
  <c r="Q37" i="3"/>
  <c r="Q15" i="3"/>
  <c r="Q39" i="3"/>
  <c r="Q54" i="3"/>
  <c r="X6" i="2" s="1"/>
  <c r="Q17" i="3"/>
  <c r="Q41" i="3"/>
  <c r="Q21" i="3"/>
  <c r="Q45" i="3"/>
  <c r="Q22" i="3"/>
  <c r="Q46" i="3"/>
  <c r="Q24" i="3"/>
  <c r="Q48" i="3"/>
  <c r="Q25" i="3"/>
  <c r="Q27" i="3"/>
  <c r="Q29" i="3"/>
  <c r="Q12" i="3"/>
  <c r="Q36" i="3"/>
  <c r="Q9" i="3"/>
  <c r="Q10" i="3"/>
  <c r="Q33" i="3"/>
  <c r="Q34" i="3"/>
  <c r="O15" i="3"/>
  <c r="O27" i="3"/>
  <c r="O39" i="3"/>
  <c r="O16" i="3"/>
  <c r="O28" i="3"/>
  <c r="O40" i="3"/>
  <c r="O18" i="3"/>
  <c r="O30" i="3"/>
  <c r="O42" i="3"/>
  <c r="O20" i="3"/>
  <c r="O32" i="3"/>
  <c r="O44" i="3"/>
  <c r="O9" i="3"/>
  <c r="O21" i="3"/>
  <c r="O33" i="3"/>
  <c r="O45" i="3"/>
  <c r="O11" i="3"/>
  <c r="O23" i="3"/>
  <c r="O35" i="3"/>
  <c r="O47" i="3"/>
  <c r="O12" i="3"/>
  <c r="O24" i="3"/>
  <c r="O36" i="3"/>
  <c r="O48" i="3"/>
  <c r="O13" i="3"/>
  <c r="O25" i="3"/>
  <c r="O37" i="3"/>
  <c r="O14" i="3"/>
  <c r="O26" i="3"/>
  <c r="O38" i="3"/>
  <c r="O10" i="3"/>
  <c r="O17" i="3"/>
  <c r="O54" i="3"/>
  <c r="V6" i="2" s="1"/>
  <c r="O19" i="3"/>
  <c r="O22" i="3"/>
  <c r="O29" i="3"/>
  <c r="O31" i="3"/>
  <c r="O34" i="3"/>
  <c r="O41" i="3"/>
  <c r="O43" i="3"/>
  <c r="O46" i="3"/>
  <c r="L56" i="3" l="1"/>
  <c r="J55" i="3"/>
  <c r="E55" i="3"/>
  <c r="E58" i="3" s="1"/>
  <c r="E56" i="3"/>
  <c r="J56" i="3"/>
  <c r="L55" i="3"/>
  <c r="S7" i="2" s="1"/>
  <c r="D56" i="3"/>
  <c r="K55" i="3"/>
  <c r="R7" i="2" s="1"/>
  <c r="H55" i="3"/>
  <c r="O7" i="2" s="1"/>
  <c r="H56" i="3"/>
  <c r="K56" i="3"/>
  <c r="D55" i="3"/>
  <c r="K7" i="2" s="1"/>
  <c r="U56" i="3"/>
  <c r="U55" i="3"/>
  <c r="S56" i="3"/>
  <c r="S55" i="3"/>
  <c r="R56" i="3"/>
  <c r="R55" i="3"/>
  <c r="Q55" i="3"/>
  <c r="Q56" i="3"/>
  <c r="X56" i="3"/>
  <c r="X55" i="3"/>
  <c r="N55" i="3"/>
  <c r="N56" i="3"/>
  <c r="V55" i="3"/>
  <c r="V56" i="3"/>
  <c r="C55" i="3"/>
  <c r="C56" i="3"/>
  <c r="T56" i="3"/>
  <c r="T55" i="3"/>
  <c r="Z55" i="3"/>
  <c r="Z56" i="3"/>
  <c r="P55" i="3"/>
  <c r="P56" i="3"/>
  <c r="Y56" i="3"/>
  <c r="Y55" i="3"/>
  <c r="M55" i="3"/>
  <c r="M56" i="3"/>
  <c r="F56" i="3"/>
  <c r="F55" i="3"/>
  <c r="O55" i="3"/>
  <c r="O56" i="3"/>
  <c r="G55" i="3"/>
  <c r="G56" i="3"/>
  <c r="W56" i="3"/>
  <c r="W55" i="3"/>
  <c r="I56" i="3"/>
  <c r="I55" i="3"/>
  <c r="L7" i="2" l="1"/>
  <c r="J57" i="3"/>
  <c r="Q7" i="2"/>
  <c r="L58" i="3"/>
  <c r="J58" i="3"/>
  <c r="E57" i="3"/>
  <c r="L57" i="3"/>
  <c r="D58" i="3"/>
  <c r="H57" i="3"/>
  <c r="K57" i="3"/>
  <c r="D57" i="3"/>
  <c r="AC7" i="2"/>
  <c r="V58" i="3"/>
  <c r="V57" i="3"/>
  <c r="N58" i="3"/>
  <c r="U7" i="2"/>
  <c r="N57" i="3"/>
  <c r="W7" i="2"/>
  <c r="P58" i="3"/>
  <c r="P57" i="3"/>
  <c r="AE7" i="2"/>
  <c r="X57" i="3"/>
  <c r="Z7" i="2"/>
  <c r="S57" i="3"/>
  <c r="W58" i="3"/>
  <c r="AD7" i="2"/>
  <c r="W57" i="3"/>
  <c r="N7" i="2"/>
  <c r="G58" i="3"/>
  <c r="G57" i="3"/>
  <c r="AA7" i="2"/>
  <c r="T58" i="3"/>
  <c r="T57" i="3"/>
  <c r="AG7" i="2"/>
  <c r="Z58" i="3"/>
  <c r="Z57" i="3"/>
  <c r="V7" i="2"/>
  <c r="O58" i="3"/>
  <c r="O57" i="3"/>
  <c r="X7" i="2"/>
  <c r="Q58" i="3"/>
  <c r="Q57" i="3"/>
  <c r="Y7" i="2"/>
  <c r="R57" i="3"/>
  <c r="M7" i="2"/>
  <c r="F58" i="3"/>
  <c r="F57" i="3"/>
  <c r="J7" i="2"/>
  <c r="C58" i="3"/>
  <c r="C57" i="3"/>
  <c r="AB7" i="2"/>
  <c r="U57" i="3"/>
  <c r="T7" i="2"/>
  <c r="M58" i="3"/>
  <c r="M57" i="3"/>
  <c r="P7" i="2"/>
  <c r="I57" i="3"/>
  <c r="AF7" i="2"/>
  <c r="Y58" i="3"/>
  <c r="Y5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Pc 10</author>
    <author>heisemberg tarazona</author>
    <author>Christian</author>
  </authors>
  <commentList>
    <comment ref="C3" authorId="0" shapeId="0" xr:uid="{00000000-0006-0000-0000-000001000000}">
      <text>
        <r>
          <rPr>
            <sz val="12"/>
            <color indexed="81"/>
            <rFont val="Tahoma"/>
            <family val="2"/>
          </rPr>
          <t xml:space="preserve">En todo este registro digital, las celdas resaltadas en naranja claro del </t>
        </r>
        <r>
          <rPr>
            <b/>
            <sz val="12"/>
            <color indexed="81"/>
            <rFont val="Tahoma"/>
            <family val="2"/>
          </rPr>
          <t>Registro de respuestas</t>
        </r>
        <r>
          <rPr>
            <sz val="12"/>
            <color indexed="81"/>
            <rFont val="Tahoma"/>
            <family val="2"/>
          </rPr>
          <t xml:space="preserve"> son las únicas habilitadas para ser completadas. 
Todas las celdas de </t>
        </r>
        <r>
          <rPr>
            <b/>
            <sz val="12"/>
            <color indexed="81"/>
            <rFont val="Tahoma"/>
            <family val="2"/>
          </rPr>
          <t>Análisis de resultados</t>
        </r>
        <r>
          <rPr>
            <sz val="12"/>
            <color indexed="81"/>
            <rFont val="Tahoma"/>
            <family val="2"/>
          </rPr>
          <t xml:space="preserve"> se completan de manera automática. La </t>
        </r>
        <r>
          <rPr>
            <b/>
            <sz val="12"/>
            <color indexed="81"/>
            <rFont val="Tahoma"/>
            <family val="2"/>
          </rPr>
          <t>Tabla de especificaciones</t>
        </r>
        <r>
          <rPr>
            <sz val="12"/>
            <color indexed="81"/>
            <rFont val="Tahoma"/>
            <family val="2"/>
          </rPr>
          <t xml:space="preserve"> ya está completa y no es modificable.</t>
        </r>
      </text>
    </comment>
    <comment ref="U4" authorId="1" shapeId="0" xr:uid="{00000000-0006-0000-0000-000002000000}">
      <text>
        <r>
          <rPr>
            <b/>
            <sz val="12"/>
            <color indexed="81"/>
            <rFont val="Tahoma"/>
            <family val="2"/>
          </rPr>
          <t xml:space="preserve">Fecha:
</t>
        </r>
        <r>
          <rPr>
            <sz val="12"/>
            <color indexed="81"/>
            <rFont val="Tahoma"/>
            <family val="2"/>
          </rPr>
          <t>Día/Mes/Año</t>
        </r>
        <r>
          <rPr>
            <b/>
            <sz val="12"/>
            <color indexed="81"/>
            <rFont val="Tahoma"/>
            <family val="2"/>
          </rPr>
          <t xml:space="preserve">
Ejemplo:
</t>
        </r>
        <r>
          <rPr>
            <sz val="12"/>
            <color indexed="81"/>
            <rFont val="Tahoma"/>
            <family val="2"/>
          </rPr>
          <t xml:space="preserve">01/04/2022
</t>
        </r>
      </text>
    </comment>
    <comment ref="D7" authorId="2" shapeId="0" xr:uid="{00000000-0006-0000-0000-000003000000}">
      <text>
        <r>
          <rPr>
            <sz val="12"/>
            <color rgb="FF000000"/>
            <rFont val="Tahoma"/>
            <family val="2"/>
          </rPr>
          <t xml:space="preserve">Los desempeños precisados se encuentran detallados en el manual de uso respectivo y, también, en la </t>
        </r>
        <r>
          <rPr>
            <b/>
            <sz val="12"/>
            <color rgb="FF000000"/>
            <rFont val="Tahoma"/>
            <family val="2"/>
          </rPr>
          <t>Tabla de Especificaciones</t>
        </r>
        <r>
          <rPr>
            <sz val="12"/>
            <color rgb="FF000000"/>
            <rFont val="Tahoma"/>
            <family val="2"/>
          </rPr>
          <t xml:space="preserve"> de este registro digital.</t>
        </r>
      </text>
    </comment>
    <comment ref="B8" authorId="3" shapeId="0" xr:uid="{00000000-0006-0000-0000-000004000000}">
      <text>
        <r>
          <rPr>
            <b/>
            <sz val="12"/>
            <color indexed="81"/>
            <rFont val="Tahoma"/>
            <family val="2"/>
          </rPr>
          <t>Indicaciones:</t>
        </r>
        <r>
          <rPr>
            <sz val="12"/>
            <color indexed="81"/>
            <rFont val="Tahoma"/>
            <family val="2"/>
          </rPr>
          <t xml:space="preserve">
- Primero, registre a todos los estudiantes del aula. 
- Luego, la asistencia. 
- En tercer lugar, las respuestas de los estudiantes.</t>
        </r>
      </text>
    </comment>
    <comment ref="C8" authorId="1" shapeId="0" xr:uid="{00000000-0006-0000-0000-000005000000}">
      <text>
        <r>
          <rPr>
            <b/>
            <sz val="12"/>
            <color rgb="FF000000"/>
            <rFont val="Tahoma"/>
            <family val="2"/>
          </rPr>
          <t xml:space="preserve">Asistencia:
</t>
        </r>
        <r>
          <rPr>
            <b/>
            <sz val="12"/>
            <color rgb="FF000000"/>
            <rFont val="Tahoma"/>
            <family val="2"/>
          </rPr>
          <t xml:space="preserve">
</t>
        </r>
        <r>
          <rPr>
            <b/>
            <sz val="12"/>
            <color rgb="FF000000"/>
            <rFont val="Tahoma"/>
            <family val="2"/>
          </rPr>
          <t>P</t>
        </r>
        <r>
          <rPr>
            <sz val="12"/>
            <color rgb="FF000000"/>
            <rFont val="Tahoma"/>
            <family val="2"/>
          </rPr>
          <t xml:space="preserve"> = Presente
</t>
        </r>
        <r>
          <rPr>
            <b/>
            <sz val="12"/>
            <color rgb="FF000000"/>
            <rFont val="Tahoma"/>
            <family val="2"/>
          </rPr>
          <t>NP</t>
        </r>
        <r>
          <rPr>
            <sz val="12"/>
            <color rgb="FF000000"/>
            <rFont val="Tahoma"/>
            <family val="2"/>
          </rPr>
          <t xml:space="preserve"> = No presente</t>
        </r>
      </text>
    </comment>
    <comment ref="D8" authorId="1" shapeId="0" xr:uid="{00000000-0006-0000-0000-000006000000}">
      <text>
        <r>
          <rPr>
            <b/>
            <sz val="12"/>
            <color indexed="81"/>
            <rFont val="Tahoma"/>
            <family val="2"/>
          </rPr>
          <t>Códigos de las preguntas:</t>
        </r>
        <r>
          <rPr>
            <sz val="12"/>
            <color indexed="81"/>
            <rFont val="Tahoma"/>
            <family val="2"/>
          </rPr>
          <t xml:space="preserve">
</t>
        </r>
        <r>
          <rPr>
            <b/>
            <sz val="12"/>
            <color indexed="81"/>
            <rFont val="Tahoma"/>
            <family val="2"/>
          </rPr>
          <t>P1</t>
        </r>
        <r>
          <rPr>
            <sz val="12"/>
            <color indexed="81"/>
            <rFont val="Tahoma"/>
            <family val="2"/>
          </rPr>
          <t xml:space="preserve"> = Pregunta 1
</t>
        </r>
        <r>
          <rPr>
            <b/>
            <sz val="12"/>
            <color indexed="81"/>
            <rFont val="Tahoma"/>
            <family val="2"/>
          </rPr>
          <t>P2</t>
        </r>
        <r>
          <rPr>
            <sz val="12"/>
            <color indexed="81"/>
            <rFont val="Tahoma"/>
            <family val="2"/>
          </rPr>
          <t xml:space="preserve"> = Pregunta 2
</t>
        </r>
        <r>
          <rPr>
            <b/>
            <sz val="12"/>
            <color indexed="81"/>
            <rFont val="Tahoma"/>
            <family val="2"/>
          </rPr>
          <t>P3</t>
        </r>
        <r>
          <rPr>
            <sz val="12"/>
            <color indexed="81"/>
            <rFont val="Tahoma"/>
            <family val="2"/>
          </rPr>
          <t xml:space="preserve"> = Pregunta 3
…
</t>
        </r>
        <r>
          <rPr>
            <b/>
            <sz val="12"/>
            <color indexed="81"/>
            <rFont val="Tahoma"/>
            <family val="2"/>
          </rPr>
          <t>Nota:</t>
        </r>
        <r>
          <rPr>
            <sz val="12"/>
            <color indexed="81"/>
            <rFont val="Tahoma"/>
            <family val="2"/>
          </rPr>
          <t xml:space="preserve"> 
Antes de registrar las respuestas de los estudiantes revise el manual de uso respectivo. Allí encontrará las respuestas a las preguntas de opción múltiple y las pautas para valorar las respuestas de los estudiantes. Las respuestas a las preguntas cerradas también se encuentran en la última columna de la </t>
        </r>
        <r>
          <rPr>
            <b/>
            <sz val="12"/>
            <color indexed="81"/>
            <rFont val="Tahoma"/>
            <family val="2"/>
          </rPr>
          <t>Tabla de especificaciones</t>
        </r>
        <r>
          <rPr>
            <sz val="12"/>
            <color indexed="81"/>
            <rFont val="Tahoma"/>
            <family val="2"/>
          </rPr>
          <t xml:space="preserve"> de este registro digital.</t>
        </r>
      </text>
    </comment>
    <comment ref="C9" authorId="0" shapeId="0" xr:uid="{00000000-0006-0000-0000-000007000000}">
      <text>
        <r>
          <rPr>
            <sz val="12"/>
            <color rgb="FF000000"/>
            <rFont val="Tahoma"/>
            <family val="2"/>
          </rPr>
          <t>De la lista desplegable, seleccione:</t>
        </r>
        <r>
          <rPr>
            <b/>
            <sz val="12"/>
            <color rgb="FF000000"/>
            <rFont val="Tahoma"/>
            <family val="2"/>
          </rPr>
          <t xml:space="preserve">
</t>
        </r>
        <r>
          <rPr>
            <b/>
            <sz val="12"/>
            <color rgb="FF000000"/>
            <rFont val="Tahoma"/>
            <family val="2"/>
          </rPr>
          <t xml:space="preserve">
</t>
        </r>
        <r>
          <rPr>
            <b/>
            <sz val="12"/>
            <color rgb="FF000000"/>
            <rFont val="Tahoma"/>
            <family val="2"/>
          </rPr>
          <t>P</t>
        </r>
        <r>
          <rPr>
            <sz val="12"/>
            <color rgb="FF000000"/>
            <rFont val="Tahoma"/>
            <family val="2"/>
          </rPr>
          <t xml:space="preserve"> = Presente
</t>
        </r>
        <r>
          <rPr>
            <b/>
            <sz val="12"/>
            <color rgb="FF000000"/>
            <rFont val="Tahoma"/>
            <family val="2"/>
          </rPr>
          <t>NP</t>
        </r>
        <r>
          <rPr>
            <sz val="12"/>
            <color rgb="FF000000"/>
            <rFont val="Tahoma"/>
            <family val="2"/>
          </rPr>
          <t xml:space="preserve"> = No presente
</t>
        </r>
        <r>
          <rPr>
            <sz val="12"/>
            <color rgb="FF000000"/>
            <rFont val="Tahoma"/>
            <family val="2"/>
          </rPr>
          <t xml:space="preserve">
</t>
        </r>
        <r>
          <rPr>
            <sz val="12"/>
            <color rgb="FF000000"/>
            <rFont val="Tahoma"/>
            <family val="2"/>
          </rPr>
          <t xml:space="preserve">Si selecciona </t>
        </r>
        <r>
          <rPr>
            <b/>
            <sz val="12"/>
            <color rgb="FF000000"/>
            <rFont val="Tahoma"/>
            <family val="2"/>
          </rPr>
          <t>No presente (NP)</t>
        </r>
        <r>
          <rPr>
            <sz val="12"/>
            <color rgb="FF000000"/>
            <rFont val="Tahoma"/>
            <family val="2"/>
          </rPr>
          <t xml:space="preserve"> toda la fila a la derecha se bloqueará automáticamente.
</t>
        </r>
        <r>
          <rPr>
            <sz val="12"/>
            <color rgb="FF000000"/>
            <rFont val="Tahoma"/>
            <family val="2"/>
          </rPr>
          <t xml:space="preserve">
</t>
        </r>
        <r>
          <rPr>
            <sz val="12"/>
            <color rgb="FF000000"/>
            <rFont val="Tahoma"/>
            <family val="2"/>
          </rPr>
          <t xml:space="preserve">Sin embargo, si ya ha registrado por error las respuestas de un estudiante No presente, entonces debe </t>
        </r>
        <r>
          <rPr>
            <b/>
            <sz val="12"/>
            <color rgb="FF000000"/>
            <rFont val="Tahoma"/>
            <family val="2"/>
          </rPr>
          <t>borrar manualmente</t>
        </r>
        <r>
          <rPr>
            <sz val="12"/>
            <color rgb="FF000000"/>
            <rFont val="Tahoma"/>
            <family val="2"/>
          </rPr>
          <t xml:space="preserve"> todas las respuestas registradas de ese estudiante.</t>
        </r>
      </text>
    </comment>
    <comment ref="D9" authorId="4" shapeId="0" xr:uid="{00000000-0006-0000-0000-000008000000}">
      <text>
        <r>
          <rPr>
            <sz val="12"/>
            <color indexed="81"/>
            <rFont val="Tahoma"/>
            <family val="2"/>
          </rPr>
          <t>De la lista desplegable, seleccione una opción:</t>
        </r>
        <r>
          <rPr>
            <b/>
            <sz val="12"/>
            <color indexed="81"/>
            <rFont val="Tahoma"/>
            <family val="2"/>
          </rPr>
          <t xml:space="preserve">
✔ </t>
        </r>
        <r>
          <rPr>
            <sz val="12"/>
            <color indexed="81"/>
            <rFont val="Tahoma"/>
            <family val="2"/>
          </rPr>
          <t xml:space="preserve">= Respuesta adecuada
</t>
        </r>
        <r>
          <rPr>
            <b/>
            <sz val="12"/>
            <color indexed="81"/>
            <rFont val="Tahoma"/>
            <family val="2"/>
          </rPr>
          <t>X</t>
        </r>
        <r>
          <rPr>
            <sz val="12"/>
            <color indexed="81"/>
            <rFont val="Tahoma"/>
            <family val="2"/>
          </rPr>
          <t xml:space="preserve"> = Respuesta inadecuada
</t>
        </r>
        <r>
          <rPr>
            <b/>
            <sz val="12"/>
            <color indexed="81"/>
            <rFont val="Tahoma"/>
            <family val="2"/>
          </rPr>
          <t>—</t>
        </r>
        <r>
          <rPr>
            <sz val="12"/>
            <color indexed="81"/>
            <rFont val="Tahoma"/>
            <family val="2"/>
          </rPr>
          <t xml:space="preserve"> = Respuesta omitida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9" authorId="0" shapeId="0" xr:uid="{00000000-0006-0000-0200-000001000000}">
      <text>
        <r>
          <rPr>
            <sz val="12"/>
            <color indexed="81"/>
            <rFont val="Tahoma"/>
            <family val="2"/>
          </rPr>
          <t xml:space="preserve">Todas las celdas de </t>
        </r>
        <r>
          <rPr>
            <b/>
            <sz val="12"/>
            <color indexed="81"/>
            <rFont val="Tahoma"/>
            <family val="2"/>
          </rPr>
          <t>Análisis de resultados</t>
        </r>
        <r>
          <rPr>
            <sz val="12"/>
            <color indexed="81"/>
            <rFont val="Tahoma"/>
            <family val="2"/>
          </rPr>
          <t xml:space="preserve"> se procesan de forma automática a partir del </t>
        </r>
        <r>
          <rPr>
            <b/>
            <sz val="12"/>
            <color indexed="81"/>
            <rFont val="Tahoma"/>
            <family val="2"/>
          </rPr>
          <t>Registro de respuestas</t>
        </r>
        <r>
          <rPr>
            <sz val="12"/>
            <color indexed="81"/>
            <rFont val="Tahoma"/>
            <family val="2"/>
          </rPr>
          <t>. No es necesario escribir ningún valor.</t>
        </r>
      </text>
    </comment>
  </commentList>
</comments>
</file>

<file path=xl/sharedStrings.xml><?xml version="1.0" encoding="utf-8"?>
<sst xmlns="http://schemas.openxmlformats.org/spreadsheetml/2006/main" count="759" uniqueCount="164">
  <si>
    <t>Conozcamos nuestros aprendizajes</t>
  </si>
  <si>
    <t>Registro de Lectura</t>
  </si>
  <si>
    <t>4.º grado de primaria</t>
  </si>
  <si>
    <t>Institución Educativa:</t>
  </si>
  <si>
    <t>Sección:</t>
  </si>
  <si>
    <t>C</t>
  </si>
  <si>
    <t>Turno:</t>
  </si>
  <si>
    <t>Mañana</t>
  </si>
  <si>
    <t>Presentes:</t>
  </si>
  <si>
    <t>Docente:</t>
  </si>
  <si>
    <t>Fecha:</t>
  </si>
  <si>
    <t>No presentes:</t>
  </si>
  <si>
    <t>Nombre del texto</t>
  </si>
  <si>
    <t>COMPETENCIA</t>
  </si>
  <si>
    <t>Melena difícil</t>
  </si>
  <si>
    <t>Una persona muy especial</t>
  </si>
  <si>
    <t>Por qué pican los mosquitos</t>
  </si>
  <si>
    <t>Antushca y el Auqui</t>
  </si>
  <si>
    <t>Montar bicicleta</t>
  </si>
  <si>
    <t>Resumen de las respuestas de cada estudiante</t>
  </si>
  <si>
    <r>
      <t xml:space="preserve">Desempeños precisados
</t>
    </r>
    <r>
      <rPr>
        <sz val="12"/>
        <color theme="1"/>
        <rFont val="Arial Narrow"/>
        <family val="2"/>
      </rPr>
      <t>(según el correlativo de la pregunta)</t>
    </r>
  </si>
  <si>
    <t>Desempeño 1</t>
  </si>
  <si>
    <t>Desempeño 2</t>
  </si>
  <si>
    <t>Desempeño 3</t>
  </si>
  <si>
    <t>Desempeño 4</t>
  </si>
  <si>
    <t>Desempeño 5</t>
  </si>
  <si>
    <t>Desempeño 6</t>
  </si>
  <si>
    <t>Desempeño 7</t>
  </si>
  <si>
    <t>Desempeño 8</t>
  </si>
  <si>
    <t>Desempeño 9</t>
  </si>
  <si>
    <t>Desempeño 10</t>
  </si>
  <si>
    <t>Desempeño 11</t>
  </si>
  <si>
    <t>Desempeño 12</t>
  </si>
  <si>
    <t>Desempeño 13</t>
  </si>
  <si>
    <r>
      <t xml:space="preserve">Adecuadas </t>
    </r>
    <r>
      <rPr>
        <b/>
        <sz val="10"/>
        <color theme="1"/>
        <rFont val="Arial Narrow"/>
        <family val="2"/>
      </rPr>
      <t>(✔)</t>
    </r>
  </si>
  <si>
    <r>
      <t xml:space="preserve">Inadecuadas </t>
    </r>
    <r>
      <rPr>
        <b/>
        <sz val="10"/>
        <color theme="1"/>
        <rFont val="Arial Narrow"/>
        <family val="2"/>
      </rPr>
      <t>(X)</t>
    </r>
  </si>
  <si>
    <r>
      <t xml:space="preserve">Omitidas </t>
    </r>
    <r>
      <rPr>
        <b/>
        <sz val="10"/>
        <color theme="1"/>
        <rFont val="Arial Narrow"/>
        <family val="2"/>
      </rPr>
      <t>(—)</t>
    </r>
  </si>
  <si>
    <t>N.º</t>
  </si>
  <si>
    <t>Apellidos y nombres de los estudiantes</t>
  </si>
  <si>
    <t>Asistencia</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</si>
  <si>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</si>
  <si>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</si>
  <si>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</si>
  <si>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</si>
  <si>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</si>
  <si>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</si>
  <si>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</si>
  <si>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</si>
  <si>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</si>
  <si>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</si>
  <si>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</si>
  <si>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</si>
  <si>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</si>
  <si>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</si>
  <si>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</si>
  <si>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</si>
  <si>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</si>
  <si>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</si>
  <si>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</si>
  <si>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</si>
  <si>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</si>
  <si>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</si>
  <si>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</si>
  <si>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</si>
  <si>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NP</t>
  </si>
  <si>
    <t>✔</t>
  </si>
  <si>
    <t>X</t>
  </si>
  <si>
    <t>—</t>
  </si>
  <si>
    <t>P</t>
  </si>
  <si>
    <t>Total contestadas adecuadamente</t>
  </si>
  <si>
    <t>Total no contestadas</t>
  </si>
  <si>
    <t>Total contestadas inadecuadamente</t>
  </si>
  <si>
    <t>Total asistentes</t>
  </si>
  <si>
    <t>TOTAL (%)</t>
  </si>
  <si>
    <t>TABLA DE COMPETENCIAS, DESEMPEÑOS Y PREGUNTAS</t>
  </si>
  <si>
    <t>ORDEN</t>
  </si>
  <si>
    <t>Infiere e interpreta información del texto</t>
  </si>
  <si>
    <t>Obtiene información del texto escrito</t>
  </si>
  <si>
    <t>Reflexiona y evalúa la forma, el contenido y el contexto del texto escrito.</t>
  </si>
  <si>
    <t>SÍMBOLOS PARA ASIGNAR PUNTAJES</t>
  </si>
  <si>
    <t>Capacidades</t>
  </si>
  <si>
    <t>Reflexiona y evalúa la forma, el contenido y el contexto del texto escrito</t>
  </si>
  <si>
    <r>
      <t xml:space="preserve">Desempeños precisados
</t>
    </r>
    <r>
      <rPr>
        <b/>
        <sz val="10"/>
        <color indexed="8"/>
        <rFont val="Calibri"/>
        <family val="2"/>
      </rPr>
      <t>(Ordenados según la cantidad de respuestas adecuadas a las preguntas asociadas)</t>
    </r>
  </si>
  <si>
    <r>
      <t>Adecuadas (</t>
    </r>
    <r>
      <rPr>
        <b/>
        <sz val="10"/>
        <color theme="1"/>
        <rFont val="Arial Narrow"/>
        <family val="2"/>
      </rPr>
      <t>✔</t>
    </r>
    <r>
      <rPr>
        <b/>
        <sz val="11"/>
        <color theme="1"/>
        <rFont val="Arial Narrow"/>
        <family val="2"/>
      </rPr>
      <t>)</t>
    </r>
  </si>
  <si>
    <t>Inadecuadas (X)</t>
  </si>
  <si>
    <t>Omitidas (—)</t>
  </si>
  <si>
    <t>Capacidad</t>
  </si>
  <si>
    <r>
      <t xml:space="preserve">Desempeños precisados
</t>
    </r>
    <r>
      <rPr>
        <b/>
        <sz val="10"/>
        <color theme="1"/>
        <rFont val="Calibri"/>
        <family val="2"/>
        <scheme val="minor"/>
      </rPr>
      <t>(Ordenados según la cantidad de respuestas adecuadas a las preguntas asociadas)</t>
    </r>
  </si>
  <si>
    <r>
      <t>Resumen de las respuestas del aula</t>
    </r>
    <r>
      <rPr>
        <b/>
        <sz val="9"/>
        <color theme="1"/>
        <rFont val="Calibri"/>
        <family val="2"/>
        <scheme val="minor"/>
      </rPr>
      <t xml:space="preserve"> 
(Ordenadas según la cantidad de respuestas adecuadas)</t>
    </r>
  </si>
  <si>
    <t>Adecuadas (✔)</t>
  </si>
  <si>
    <t>Texto</t>
  </si>
  <si>
    <t>Tipo textual</t>
  </si>
  <si>
    <t>Género</t>
  </si>
  <si>
    <t>Formato</t>
  </si>
  <si>
    <t>Pregunta</t>
  </si>
  <si>
    <t>Desempeño precisado</t>
  </si>
  <si>
    <t>Clave</t>
  </si>
  <si>
    <t>¿Melena difícil?</t>
  </si>
  <si>
    <t>Argumentativo</t>
  </si>
  <si>
    <t>Afiche</t>
  </si>
  <si>
    <t>Discontinuo</t>
  </si>
  <si>
    <t>Infiere e interpreta información del texto.</t>
  </si>
  <si>
    <t>Deduce características implícitas de personajes, animales, objetos y lugares, y determina el significado de palabras según el contexto y hace comparaciones; asimismo, deduce el tema y el destinatario. Establece relaciones lógicas de causa-efecto, semejanza-diferencia y enseñanza y propósito a partir de la información explícita e implícita relevante del texto.</t>
  </si>
  <si>
    <r>
      <rPr>
        <b/>
        <sz val="12"/>
        <color theme="1"/>
        <rFont val="Arial"/>
        <family val="2"/>
      </rPr>
      <t>Desempeño 1</t>
    </r>
    <r>
      <rPr>
        <sz val="12"/>
        <color theme="1"/>
        <rFont val="Arial"/>
        <family val="2"/>
      </rPr>
      <t xml:space="preserve">
Interpreta expresiones con sentido figurado.</t>
    </r>
  </si>
  <si>
    <t>A</t>
  </si>
  <si>
    <t>Explica el tema, el propósito, la enseñanza, las relaciones texto-ilustración, así como adjetivaciones y las motivaciones de personas y personajes.</t>
  </si>
  <si>
    <r>
      <rPr>
        <b/>
        <sz val="12"/>
        <rFont val="Arial"/>
        <family val="2"/>
      </rPr>
      <t>Desempeño 2</t>
    </r>
    <r>
      <rPr>
        <sz val="12"/>
        <rFont val="Arial"/>
        <family val="2"/>
      </rPr>
      <t xml:space="preserve">
Deduce el tema.</t>
    </r>
  </si>
  <si>
    <r>
      <rPr>
        <b/>
        <sz val="12"/>
        <color theme="1"/>
        <rFont val="Arial"/>
        <family val="2"/>
      </rPr>
      <t>Desempeño 3</t>
    </r>
    <r>
      <rPr>
        <sz val="12"/>
        <color theme="1"/>
        <rFont val="Arial"/>
        <family val="2"/>
      </rPr>
      <t xml:space="preserve">
Deduce el destinatario de un texto.</t>
    </r>
  </si>
  <si>
    <t>D</t>
  </si>
  <si>
    <t>Reflexiona sobre la forma, contenido y contexto del texto escrito.</t>
  </si>
  <si>
    <t>Opina acerca del contenido del texto, explica el sentido de algunos recursos textuales (ilustraciones, tamaño de letra, etc.) y justifica sus preferencias cuando elige o recomienda textos a partir de su experiencia, necesidades e intereses, con el fin de reflexionar sobre los textos que lee.</t>
  </si>
  <si>
    <r>
      <rPr>
        <b/>
        <sz val="12"/>
        <color theme="1"/>
        <rFont val="Arial"/>
        <family val="2"/>
      </rPr>
      <t>Desempeño 4</t>
    </r>
    <r>
      <rPr>
        <sz val="12"/>
        <color theme="1"/>
        <rFont val="Arial"/>
        <family val="2"/>
      </rPr>
      <t xml:space="preserve">
Utiliza ideas del texto para sustentar una opinión.</t>
    </r>
  </si>
  <si>
    <t>Una persona muy especial para mí</t>
  </si>
  <si>
    <t>Descriptivo</t>
  </si>
  <si>
    <t>Descripción de persona</t>
  </si>
  <si>
    <t>Obtiene información del texto escrito.</t>
  </si>
  <si>
    <t>Identifica información explícita que se encuentra en distintas partes del texto. Distingue información de otra próxima y semejante, en la que selecciona datos específicos (por ejemplo, el lugar de un hecho en una noticia), en diversos tipos de textos de estructura simple, con algunos elementos complejos (por ejemplo, sin referentes próximos, guiones de diálogo, ilustraciones), con palabras conocidas y, en ocasiones, con vocabulario variado, de acuerdo a las temáticas abordadas.</t>
  </si>
  <si>
    <r>
      <rPr>
        <b/>
        <sz val="12"/>
        <color theme="1"/>
        <rFont val="Arial"/>
        <family val="2"/>
      </rPr>
      <t>Desempeño 5</t>
    </r>
    <r>
      <rPr>
        <sz val="12"/>
        <color theme="1"/>
        <rFont val="Arial"/>
        <family val="2"/>
      </rPr>
      <t xml:space="preserve">
Identifica información explícita y relevante.</t>
    </r>
  </si>
  <si>
    <r>
      <rPr>
        <b/>
        <sz val="12"/>
        <color theme="1"/>
        <rFont val="Arial"/>
        <family val="2"/>
      </rPr>
      <t>Desempeño 6</t>
    </r>
    <r>
      <rPr>
        <sz val="12"/>
        <color theme="1"/>
        <rFont val="Arial"/>
        <family val="2"/>
      </rPr>
      <t xml:space="preserve">
Deduce los sentimientos, emociones o estados de ánimo sugeridos por el texto.</t>
    </r>
  </si>
  <si>
    <r>
      <rPr>
        <b/>
        <sz val="12"/>
        <color theme="1"/>
        <rFont val="Arial"/>
        <family val="2"/>
      </rPr>
      <t>Desempeño 7</t>
    </r>
    <r>
      <rPr>
        <sz val="12"/>
        <color theme="1"/>
        <rFont val="Arial"/>
        <family val="2"/>
      </rPr>
      <t xml:space="preserve">
Deduce el propósito comunicativo de un texto.</t>
    </r>
  </si>
  <si>
    <t>¿Por qué pican los mosquitos?</t>
  </si>
  <si>
    <t>Expositivo</t>
  </si>
  <si>
    <t>Artículo Enciclopédico</t>
  </si>
  <si>
    <t xml:space="preserve"> Mixto</t>
  </si>
  <si>
    <r>
      <rPr>
        <b/>
        <sz val="12"/>
        <color theme="1"/>
        <rFont val="Arial"/>
        <family val="2"/>
      </rPr>
      <t>Desempeño 8</t>
    </r>
    <r>
      <rPr>
        <sz val="12"/>
        <color theme="1"/>
        <rFont val="Arial"/>
        <family val="2"/>
      </rPr>
      <t xml:space="preserve">
Deduce relaciones lógicas de causa-efecto.</t>
    </r>
  </si>
  <si>
    <t>B</t>
  </si>
  <si>
    <r>
      <rPr>
        <b/>
        <sz val="12"/>
        <color theme="1"/>
        <rFont val="Arial"/>
        <family val="2"/>
      </rPr>
      <t xml:space="preserve">Desempeño 7
</t>
    </r>
    <r>
      <rPr>
        <sz val="12"/>
        <color theme="1"/>
        <rFont val="Arial"/>
        <family val="2"/>
      </rPr>
      <t>Deduce el propósito comunicativo de un texto.</t>
    </r>
  </si>
  <si>
    <r>
      <rPr>
        <b/>
        <sz val="12"/>
        <color theme="1"/>
        <rFont val="Arial"/>
        <family val="2"/>
      </rPr>
      <t>Desempeño 9</t>
    </r>
    <r>
      <rPr>
        <sz val="12"/>
        <color theme="1"/>
        <rFont val="Arial"/>
        <family val="2"/>
      </rPr>
      <t xml:space="preserve">
Deduce el tema de un párrafo. </t>
    </r>
  </si>
  <si>
    <r>
      <rPr>
        <b/>
        <sz val="12"/>
        <color theme="1"/>
        <rFont val="Arial"/>
        <family val="2"/>
      </rPr>
      <t>Desempeño 10</t>
    </r>
    <r>
      <rPr>
        <sz val="12"/>
        <color theme="1"/>
        <rFont val="Arial"/>
        <family val="2"/>
      </rPr>
      <t xml:space="preserve">
Aplica el contenido del texto a otras situaciones.</t>
    </r>
  </si>
  <si>
    <t>Susy cumple un año</t>
  </si>
  <si>
    <t>Narrativo</t>
  </si>
  <si>
    <t>Cuento</t>
  </si>
  <si>
    <t>Continuo</t>
  </si>
  <si>
    <t xml:space="preserve">1 d
2 b
3 a
4 c
</t>
  </si>
  <si>
    <r>
      <rPr>
        <b/>
        <sz val="12"/>
        <color theme="1"/>
        <rFont val="Arial"/>
        <family val="2"/>
      </rPr>
      <t>Desempeño 11</t>
    </r>
    <r>
      <rPr>
        <sz val="12"/>
        <color theme="1"/>
        <rFont val="Arial"/>
        <family val="2"/>
      </rPr>
      <t xml:space="preserve">
Reconoce la secuencia de hechos o acciones en un texto.</t>
    </r>
  </si>
  <si>
    <t>RAE</t>
  </si>
  <si>
    <r>
      <rPr>
        <b/>
        <sz val="12"/>
        <color theme="1"/>
        <rFont val="Arial"/>
        <family val="2"/>
      </rPr>
      <t>Desempeño 2</t>
    </r>
    <r>
      <rPr>
        <sz val="12"/>
        <color theme="1"/>
        <rFont val="Arial"/>
        <family val="2"/>
      </rPr>
      <t xml:space="preserve">
Deduce el tema</t>
    </r>
  </si>
  <si>
    <t>Aprendamos a montar bicicleta</t>
  </si>
  <si>
    <t>Instructivo</t>
  </si>
  <si>
    <t>Manual de procedimientos</t>
  </si>
  <si>
    <r>
      <rPr>
        <b/>
        <sz val="12"/>
        <color theme="1"/>
        <rFont val="Arial"/>
        <family val="2"/>
      </rPr>
      <t>Desempeño 12</t>
    </r>
    <r>
      <rPr>
        <sz val="12"/>
        <color theme="1"/>
        <rFont val="Arial"/>
        <family val="2"/>
      </rPr>
      <t xml:space="preserve">
Deduce el significado de palabras o expresiones según el contexto.</t>
    </r>
  </si>
  <si>
    <r>
      <rPr>
        <b/>
        <sz val="12"/>
        <color theme="1"/>
        <rFont val="Arial"/>
        <family val="2"/>
      </rPr>
      <t>Desempeño 13</t>
    </r>
    <r>
      <rPr>
        <sz val="12"/>
        <color theme="1"/>
        <rFont val="Arial"/>
        <family val="2"/>
      </rPr>
      <t xml:space="preserve">
Evalúa el uso de recursos formales de un texto.</t>
    </r>
  </si>
  <si>
    <t xml:space="preserve">Desempeño de 3.° grado de primaria del CNEB - Ciclo IV </t>
  </si>
  <si>
    <r>
      <rPr>
        <b/>
        <sz val="18"/>
        <color theme="1" tint="0.499984740745262"/>
        <rFont val="Arial Black"/>
        <family val="2"/>
      </rPr>
      <t xml:space="preserve">Conozcamos nuestros aprendizajes </t>
    </r>
    <r>
      <rPr>
        <b/>
        <sz val="18"/>
        <color theme="1"/>
        <rFont val="Arial Black"/>
        <family val="2"/>
      </rPr>
      <t xml:space="preserve">
</t>
    </r>
    <r>
      <rPr>
        <b/>
        <sz val="16"/>
        <color theme="1"/>
        <rFont val="Calibri"/>
        <family val="2"/>
        <scheme val="minor"/>
      </rPr>
      <t>Tabla de Especificaciones de Lectura - 4.° grado de primaria</t>
    </r>
  </si>
  <si>
    <t>MAXIMILIANA RETAMOZO QUICO</t>
  </si>
  <si>
    <t>U</t>
  </si>
  <si>
    <t>ALIAGA RENGIFO, Angel Gabriel</t>
  </si>
  <si>
    <t>CJUNO CHACCA   Milagros</t>
  </si>
  <si>
    <t>SANGAMA RIOS, Zoe Luciana</t>
  </si>
  <si>
    <t>TAPULLIMA FASABI, Thiago Said</t>
  </si>
  <si>
    <t>URIA CRUCES, Zoe Catalina</t>
  </si>
  <si>
    <t>VALDEZ CJURO, Belisario</t>
  </si>
  <si>
    <t>HUAYTA ESPINOSA Juan Marcos</t>
  </si>
  <si>
    <t>CANALES MANSILLA, Milagros Cataleya</t>
  </si>
  <si>
    <t>DIAZ CCAHUANA, Nilmar Sabastian</t>
  </si>
  <si>
    <t>HUAMAN GUTIERREZ, Samantha Romina</t>
  </si>
  <si>
    <t>MACHACA MULLISACA, Lenin Lionel</t>
  </si>
  <si>
    <t>MOLINA HUILLCA, Anthony Criezman</t>
  </si>
  <si>
    <t>MUELLE HANCCO, Antuhan Piero Evans</t>
  </si>
  <si>
    <t>NINAQUISPE SALHUA, Yamileth Mitchell</t>
  </si>
  <si>
    <t>PERALTA ARQUEROS, Ariana Anthuanet</t>
  </si>
  <si>
    <t>QUILLCA HUAMANI, Thiago Benjamín</t>
  </si>
  <si>
    <t>TORRES DEL CARPIO, Aranza Matlou</t>
  </si>
  <si>
    <t>CHAUCA ORDOÑEZ Tiago Sabastian Marzuq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</si>
</sst>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rgb="FF006100"/>
      <name val="Calibri"/>
      <family val="2"/>
      <scheme val="minor"/>
    </font>
    <font>
      <b/>
      <sz val="11"/>
      <color theme="1"/>
      <name val="Calibri"/>
      <family val="2"/>
      <scheme val="minor"/>
    </font>
    <font>
      <sz val="11"/>
      <color theme="1"/>
      <name val="Arial Narrow"/>
      <family val="2"/>
    </font>
    <font>
      <sz val="8"/>
      <name val="Arial Narrow"/>
      <family val="2"/>
    </font>
    <font>
      <b/>
      <sz val="11"/>
      <color theme="1"/>
      <name val="Arial Narrow"/>
      <family val="2"/>
    </font>
    <font>
      <sz val="12"/>
      <color theme="1"/>
      <name val="Arial Narrow"/>
      <family val="2"/>
    </font>
    <font>
      <sz val="10"/>
      <color theme="1"/>
      <name val="Arial Narrow"/>
      <family val="2"/>
    </font>
    <font>
      <b/>
      <sz val="22"/>
      <color theme="1"/>
      <name val="Arial Narrow"/>
      <family val="2"/>
    </font>
    <font>
      <b/>
      <sz val="10"/>
      <color theme="1"/>
      <name val="Arial Narrow"/>
      <family val="2"/>
    </font>
    <font>
      <b/>
      <sz val="8"/>
      <color theme="1"/>
      <name val="Arial Narrow"/>
      <family val="2"/>
    </font>
    <font>
      <b/>
      <sz val="14"/>
      <color theme="1"/>
      <name val="Arial Narrow"/>
      <family val="2"/>
    </font>
    <font>
      <b/>
      <sz val="12"/>
      <color theme="1"/>
      <name val="Arial Narrow"/>
      <family val="2"/>
    </font>
    <font>
      <b/>
      <sz val="9"/>
      <color theme="1"/>
      <name val="Arial Narrow"/>
      <family val="2"/>
    </font>
    <font>
      <sz val="9"/>
      <color theme="1"/>
      <name val="Arial Narrow"/>
      <family val="2"/>
    </font>
    <font>
      <b/>
      <sz val="10"/>
      <name val="Arial Narrow"/>
      <family val="2"/>
    </font>
    <font>
      <sz val="9"/>
      <color indexed="8"/>
      <name val="Arial Narrow"/>
      <family val="2"/>
    </font>
    <font>
      <b/>
      <sz val="9"/>
      <color indexed="8"/>
      <name val="Arial Narrow"/>
      <family val="2"/>
    </font>
    <font>
      <sz val="10"/>
      <name val="Arial"/>
      <family val="2"/>
    </font>
    <font>
      <sz val="10"/>
      <color rgb="FF0000FF"/>
      <name val="Arial"/>
      <family val="2"/>
    </font>
    <font>
      <b/>
      <sz val="12"/>
      <color indexed="81"/>
      <name val="Tahoma"/>
      <family val="2"/>
    </font>
    <font>
      <sz val="11"/>
      <color theme="1"/>
      <name val="Segoe UI Symbol"/>
      <family val="2"/>
    </font>
    <font>
      <b/>
      <sz val="11"/>
      <color theme="1"/>
      <name val="Calibri"/>
      <family val="2"/>
    </font>
    <font>
      <b/>
      <sz val="14"/>
      <color theme="1"/>
      <name val="Calibri"/>
      <family val="2"/>
      <scheme val="minor"/>
    </font>
    <font>
      <b/>
      <sz val="12"/>
      <color theme="1"/>
      <name val="Calibri"/>
      <family val="2"/>
      <scheme val="minor"/>
    </font>
    <font>
      <b/>
      <sz val="10"/>
      <color indexed="8"/>
      <name val="Calibri"/>
      <family val="2"/>
    </font>
    <font>
      <sz val="10"/>
      <color theme="1"/>
      <name val="Calibri"/>
      <family val="2"/>
      <scheme val="minor"/>
    </font>
    <font>
      <sz val="11"/>
      <color theme="0"/>
      <name val="Calibri"/>
      <family val="2"/>
      <scheme val="minor"/>
    </font>
    <font>
      <b/>
      <sz val="10"/>
      <color theme="1"/>
      <name val="Calibri"/>
      <family val="2"/>
      <scheme val="minor"/>
    </font>
    <font>
      <b/>
      <sz val="18"/>
      <color theme="1"/>
      <name val="Arial Black"/>
      <family val="2"/>
    </font>
    <font>
      <sz val="12"/>
      <color indexed="81"/>
      <name val="Tahoma"/>
      <family val="2"/>
    </font>
    <font>
      <b/>
      <sz val="9"/>
      <color theme="1"/>
      <name val="Calibri"/>
      <family val="2"/>
      <scheme val="minor"/>
    </font>
    <font>
      <sz val="12"/>
      <color theme="1"/>
      <name val="Arial"/>
      <family val="2"/>
    </font>
    <font>
      <sz val="12"/>
      <name val="Arial"/>
      <family val="2"/>
    </font>
    <font>
      <b/>
      <sz val="12"/>
      <color theme="1"/>
      <name val="Arial"/>
      <family val="2"/>
    </font>
    <font>
      <b/>
      <sz val="12"/>
      <name val="Arial"/>
      <family val="2"/>
    </font>
    <font>
      <b/>
      <sz val="14"/>
      <color theme="1"/>
      <name val="Arial Black"/>
      <family val="2"/>
    </font>
    <font>
      <b/>
      <sz val="18"/>
      <color theme="1" tint="0.499984740745262"/>
      <name val="Arial Black"/>
      <family val="2"/>
    </font>
    <font>
      <b/>
      <sz val="16"/>
      <color theme="1"/>
      <name val="Calibri"/>
      <family val="2"/>
      <scheme val="minor"/>
    </font>
    <font>
      <sz val="12"/>
      <color rgb="FF000000"/>
      <name val="Tahoma"/>
      <family val="2"/>
    </font>
    <font>
      <b/>
      <sz val="12"/>
      <color rgb="FF000000"/>
      <name val="Tahoma"/>
      <family val="2"/>
    </font>
  </fonts>
  <fills count="13">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darkUp"/>
    </fill>
    <fill>
      <patternFill patternType="solid">
        <fgColor theme="3" tint="0.79998168889431442"/>
        <bgColor indexed="64"/>
      </patternFill>
    </fill>
    <fill>
      <patternFill patternType="solid">
        <fgColor rgb="FFCCFF99"/>
        <bgColor indexed="64"/>
      </patternFill>
    </fill>
    <fill>
      <patternFill patternType="solid">
        <fgColor theme="9" tint="0.79998168889431442"/>
        <bgColor indexed="64"/>
      </patternFill>
    </fill>
    <fill>
      <patternFill patternType="solid">
        <fgColor theme="0" tint="-0.14999847407452621"/>
        <bgColor indexed="64"/>
      </patternFill>
    </fill>
  </fills>
  <borders count="75">
    <border>
      <left/>
      <right/>
      <top/>
      <bottom/>
      <diagonal/>
    </border>
    <border>
      <left style="mediumDashDot">
        <color rgb="FF0070C0"/>
      </left>
      <right/>
      <top style="mediumDashDot">
        <color rgb="FF0070C0"/>
      </top>
      <bottom style="mediumDashDot">
        <color rgb="FF0070C0"/>
      </bottom>
      <diagonal/>
    </border>
    <border>
      <left/>
      <right/>
      <top style="mediumDashDot">
        <color rgb="FF0070C0"/>
      </top>
      <bottom style="mediumDashDot">
        <color rgb="FF0070C0"/>
      </bottom>
      <diagonal/>
    </border>
    <border>
      <left/>
      <right style="mediumDashDot">
        <color rgb="FF0070C0"/>
      </right>
      <top style="mediumDashDot">
        <color rgb="FF0070C0"/>
      </top>
      <bottom style="mediumDashDot">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mediumDashDot">
        <color theme="3" tint="0.39985351115451523"/>
      </left>
      <right/>
      <top style="mediumDashDot">
        <color theme="3" tint="0.39985351115451523"/>
      </top>
      <bottom style="mediumDashDot">
        <color theme="3" tint="0.39985351115451523"/>
      </bottom>
      <diagonal/>
    </border>
    <border>
      <left/>
      <right/>
      <top style="mediumDashDot">
        <color theme="3" tint="0.39985351115451523"/>
      </top>
      <bottom style="mediumDashDot">
        <color theme="3" tint="0.39985351115451523"/>
      </bottom>
      <diagonal/>
    </border>
    <border>
      <left/>
      <right style="mediumDashDot">
        <color theme="3" tint="0.39985351115451523"/>
      </right>
      <top style="mediumDashDot">
        <color theme="3" tint="0.39985351115451523"/>
      </top>
      <bottom style="mediumDashDot">
        <color theme="3" tint="0.39985351115451523"/>
      </bottom>
      <diagonal/>
    </border>
    <border>
      <left style="medium">
        <color indexed="64"/>
      </left>
      <right style="thin">
        <color indexed="64"/>
      </right>
      <top style="thin">
        <color indexed="64"/>
      </top>
      <bottom/>
      <diagonal/>
    </border>
  </borders>
  <cellStyleXfs count="2">
    <xf numFmtId="0" fontId="0" fillId="0" borderId="0"/>
    <xf numFmtId="0" fontId="1" fillId="2" borderId="0" applyNumberFormat="0" applyBorder="0" applyAlignment="0" applyProtection="0"/>
  </cellStyleXfs>
  <cellXfs count="339">
    <xf numFmtId="0" fontId="0" fillId="0" borderId="0" xfId="0"/>
    <xf numFmtId="0" fontId="3" fillId="0" borderId="0" xfId="0" applyFont="1"/>
    <xf numFmtId="0" fontId="3" fillId="3" borderId="0" xfId="0" applyFont="1" applyFill="1"/>
    <xf numFmtId="164" fontId="4" fillId="0" borderId="0" xfId="0" applyNumberFormat="1" applyFont="1" applyAlignment="1">
      <alignment horizontal="center"/>
    </xf>
    <xf numFmtId="164" fontId="4" fillId="3" borderId="0" xfId="0" applyNumberFormat="1" applyFont="1" applyFill="1" applyAlignment="1">
      <alignment horizontal="center"/>
    </xf>
    <xf numFmtId="0" fontId="7" fillId="3" borderId="0" xfId="0" applyFont="1" applyFill="1"/>
    <xf numFmtId="0" fontId="9"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xf>
    <xf numFmtId="0" fontId="7" fillId="0" borderId="0" xfId="0" applyFont="1"/>
    <xf numFmtId="164" fontId="14" fillId="0" borderId="29" xfId="0" applyNumberFormat="1" applyFont="1" applyBorder="1" applyAlignment="1">
      <alignment horizontal="center"/>
    </xf>
    <xf numFmtId="164" fontId="14" fillId="0" borderId="33" xfId="0" applyNumberFormat="1" applyFont="1" applyBorder="1" applyAlignment="1">
      <alignment horizontal="center"/>
    </xf>
    <xf numFmtId="164" fontId="14" fillId="0" borderId="0" xfId="0" applyNumberFormat="1" applyFont="1" applyAlignment="1">
      <alignment horizontal="center"/>
    </xf>
    <xf numFmtId="1" fontId="7" fillId="3" borderId="0" xfId="0" applyNumberFormat="1" applyFont="1" applyFill="1"/>
    <xf numFmtId="0" fontId="3" fillId="0" borderId="0" xfId="0" applyFont="1" applyAlignment="1">
      <alignment horizontal="center" vertical="center"/>
    </xf>
    <xf numFmtId="0" fontId="21" fillId="0" borderId="0" xfId="0" applyFont="1"/>
    <xf numFmtId="49" fontId="21" fillId="0" borderId="0" xfId="0" applyNumberFormat="1" applyFont="1"/>
    <xf numFmtId="0" fontId="22" fillId="0" borderId="0" xfId="0" applyFont="1"/>
    <xf numFmtId="0" fontId="0" fillId="0" borderId="0" xfId="0" applyAlignment="1">
      <alignment horizontal="center" vertical="center"/>
    </xf>
    <xf numFmtId="0" fontId="26" fillId="0" borderId="30" xfId="0" applyFont="1" applyBorder="1" applyAlignment="1">
      <alignment horizontal="center" vertical="center"/>
    </xf>
    <xf numFmtId="0" fontId="26" fillId="0" borderId="4" xfId="0" applyFont="1" applyBorder="1" applyAlignment="1">
      <alignment horizontal="center" vertical="center"/>
    </xf>
    <xf numFmtId="0" fontId="26" fillId="0" borderId="35" xfId="0" applyFont="1" applyBorder="1" applyAlignment="1">
      <alignment horizontal="center" vertic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0" fontId="27" fillId="0" borderId="0" xfId="0" applyFont="1"/>
    <xf numFmtId="0" fontId="0" fillId="6" borderId="24" xfId="0" applyFill="1" applyBorder="1" applyAlignment="1">
      <alignment horizontal="center" vertical="center"/>
    </xf>
    <xf numFmtId="0" fontId="0" fillId="7" borderId="30" xfId="0" applyFill="1" applyBorder="1" applyAlignment="1">
      <alignment horizontal="center" vertical="center"/>
    </xf>
    <xf numFmtId="0" fontId="0" fillId="8" borderId="35" xfId="0" applyFill="1" applyBorder="1" applyAlignment="1">
      <alignment horizontal="center" vertical="center"/>
    </xf>
    <xf numFmtId="0" fontId="9" fillId="0" borderId="45" xfId="0" applyFont="1" applyBorder="1" applyAlignment="1">
      <alignment horizontal="center" vertical="center"/>
    </xf>
    <xf numFmtId="0" fontId="18" fillId="3" borderId="23"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37" xfId="0" applyFont="1" applyFill="1" applyBorder="1" applyAlignment="1">
      <alignment horizontal="center" vertical="center"/>
    </xf>
    <xf numFmtId="0" fontId="5" fillId="3" borderId="22" xfId="0" applyFont="1" applyFill="1" applyBorder="1" applyAlignment="1">
      <alignment vertical="center" textRotation="90" wrapText="1"/>
    </xf>
    <xf numFmtId="0" fontId="0" fillId="7" borderId="14" xfId="0" applyFill="1" applyBorder="1" applyAlignment="1">
      <alignment horizontal="center" vertical="center"/>
    </xf>
    <xf numFmtId="0" fontId="0" fillId="8" borderId="21" xfId="0" applyFill="1" applyBorder="1" applyAlignment="1">
      <alignment horizontal="center" vertical="center"/>
    </xf>
    <xf numFmtId="0" fontId="7" fillId="5" borderId="14" xfId="0" applyFont="1" applyFill="1" applyBorder="1" applyAlignment="1">
      <alignment horizontal="center" vertical="center" textRotation="90"/>
    </xf>
    <xf numFmtId="0" fontId="2" fillId="0" borderId="0" xfId="0" applyFont="1"/>
    <xf numFmtId="0" fontId="0" fillId="9" borderId="4" xfId="0" applyFill="1" applyBorder="1" applyAlignment="1">
      <alignment horizontal="center" vertical="center"/>
    </xf>
    <xf numFmtId="0" fontId="0" fillId="9" borderId="4" xfId="0" applyFill="1" applyBorder="1"/>
    <xf numFmtId="0" fontId="0" fillId="5" borderId="4" xfId="0" applyFill="1" applyBorder="1" applyAlignment="1">
      <alignment horizontal="center" vertical="center"/>
    </xf>
    <xf numFmtId="0" fontId="0" fillId="5" borderId="4" xfId="0" applyFill="1" applyBorder="1"/>
    <xf numFmtId="0" fontId="0" fillId="5" borderId="32" xfId="0" applyFill="1" applyBorder="1" applyAlignment="1">
      <alignment horizontal="center" vertical="center"/>
    </xf>
    <xf numFmtId="0" fontId="0" fillId="5" borderId="38" xfId="0" applyFill="1" applyBorder="1" applyAlignment="1">
      <alignment horizontal="center" vertical="center"/>
    </xf>
    <xf numFmtId="0" fontId="0" fillId="5" borderId="38" xfId="0" applyFill="1" applyBorder="1"/>
    <xf numFmtId="0" fontId="18" fillId="3" borderId="26"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34" xfId="0" applyFont="1" applyFill="1" applyBorder="1" applyAlignment="1">
      <alignment horizontal="center" vertical="center"/>
    </xf>
    <xf numFmtId="0" fontId="5" fillId="0" borderId="4" xfId="0" applyFont="1" applyBorder="1" applyAlignment="1">
      <alignment horizontal="right" vertical="center"/>
    </xf>
    <xf numFmtId="0" fontId="29" fillId="0" borderId="0" xfId="0" applyFont="1" applyAlignment="1">
      <alignment vertical="center"/>
    </xf>
    <xf numFmtId="0" fontId="3" fillId="5" borderId="0" xfId="0" applyFont="1" applyFill="1"/>
    <xf numFmtId="0" fontId="0" fillId="0" borderId="0" xfId="0" applyAlignment="1">
      <alignment vertical="center"/>
    </xf>
    <xf numFmtId="164" fontId="14" fillId="0" borderId="23" xfId="0" applyNumberFormat="1" applyFont="1" applyBorder="1" applyAlignment="1">
      <alignment horizontal="center"/>
    </xf>
    <xf numFmtId="0" fontId="14" fillId="0" borderId="46" xfId="0" applyFont="1" applyBorder="1" applyAlignment="1">
      <alignment horizontal="center" vertical="center"/>
    </xf>
    <xf numFmtId="0" fontId="14" fillId="0" borderId="53" xfId="0" applyFont="1" applyBorder="1" applyAlignment="1">
      <alignment horizontal="center" vertical="center"/>
    </xf>
    <xf numFmtId="0" fontId="14" fillId="0" borderId="44" xfId="0" applyFont="1" applyBorder="1" applyAlignment="1">
      <alignment horizontal="center" vertical="center"/>
    </xf>
    <xf numFmtId="0" fontId="0" fillId="0" borderId="4" xfId="0" applyBorder="1"/>
    <xf numFmtId="0" fontId="0" fillId="0" borderId="30" xfId="0" applyBorder="1"/>
    <xf numFmtId="0" fontId="0" fillId="0" borderId="32" xfId="0" applyBorder="1"/>
    <xf numFmtId="0" fontId="0" fillId="0" borderId="35" xfId="0" applyBorder="1"/>
    <xf numFmtId="0" fontId="0" fillId="0" borderId="38" xfId="0" applyBorder="1"/>
    <xf numFmtId="0" fontId="0" fillId="0" borderId="39" xfId="0" applyBorder="1"/>
    <xf numFmtId="0" fontId="26" fillId="0" borderId="38" xfId="0" applyFont="1" applyBorder="1" applyAlignment="1">
      <alignment horizontal="center" vertical="center"/>
    </xf>
    <xf numFmtId="0" fontId="13" fillId="5" borderId="14" xfId="0" applyFont="1" applyFill="1" applyBorder="1" applyAlignment="1">
      <alignment horizontal="center" vertical="center" textRotation="90"/>
    </xf>
    <xf numFmtId="0" fontId="13" fillId="5" borderId="15" xfId="0" applyFont="1" applyFill="1" applyBorder="1" applyAlignment="1">
      <alignment horizontal="center" vertical="center" textRotation="90"/>
    </xf>
    <xf numFmtId="0" fontId="3" fillId="0" borderId="4"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9" borderId="4" xfId="0" applyFill="1" applyBorder="1" applyAlignment="1">
      <alignment vertical="center"/>
    </xf>
    <xf numFmtId="0" fontId="0" fillId="5" borderId="4" xfId="0" applyFill="1" applyBorder="1" applyAlignment="1">
      <alignment vertical="center"/>
    </xf>
    <xf numFmtId="0" fontId="0" fillId="5" borderId="27" xfId="0" applyFill="1" applyBorder="1" applyAlignment="1">
      <alignment vertical="center"/>
    </xf>
    <xf numFmtId="0" fontId="0" fillId="5" borderId="38" xfId="0" applyFill="1" applyBorder="1" applyAlignment="1">
      <alignment vertical="center"/>
    </xf>
    <xf numFmtId="0" fontId="0" fillId="9" borderId="27" xfId="0" applyFill="1" applyBorder="1" applyAlignment="1">
      <alignment vertical="center"/>
    </xf>
    <xf numFmtId="0" fontId="13" fillId="4" borderId="14" xfId="0" applyFont="1" applyFill="1" applyBorder="1" applyAlignment="1">
      <alignment horizontal="center" vertical="center" textRotation="90"/>
    </xf>
    <xf numFmtId="0" fontId="13" fillId="4" borderId="15" xfId="0" applyFont="1" applyFill="1" applyBorder="1" applyAlignment="1">
      <alignment horizontal="center" vertical="center" textRotation="90"/>
    </xf>
    <xf numFmtId="0" fontId="7" fillId="4" borderId="14" xfId="0" applyFont="1" applyFill="1" applyBorder="1" applyAlignment="1">
      <alignment horizontal="center" vertical="center" textRotation="90"/>
    </xf>
    <xf numFmtId="0" fontId="9" fillId="0" borderId="21" xfId="0" applyFont="1" applyBorder="1" applyAlignment="1">
      <alignment horizontal="center" vertical="center"/>
    </xf>
    <xf numFmtId="0" fontId="13" fillId="0" borderId="12" xfId="0" applyFont="1" applyBorder="1" applyAlignment="1">
      <alignment horizontal="center" vertical="center" wrapText="1"/>
    </xf>
    <xf numFmtId="0" fontId="29" fillId="0" borderId="0" xfId="0" applyFont="1" applyAlignment="1">
      <alignment horizontal="center" vertical="center"/>
    </xf>
    <xf numFmtId="0" fontId="14" fillId="0" borderId="14"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14" fillId="0" borderId="16" xfId="0" applyFont="1" applyBorder="1" applyAlignment="1">
      <alignment horizontal="center" vertical="center" textRotation="90"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0" fillId="5" borderId="57" xfId="0" applyFill="1" applyBorder="1" applyAlignment="1">
      <alignment vertical="center"/>
    </xf>
    <xf numFmtId="0" fontId="0" fillId="5" borderId="9" xfId="0" applyFill="1" applyBorder="1" applyAlignment="1">
      <alignment vertical="center"/>
    </xf>
    <xf numFmtId="0" fontId="0" fillId="5" borderId="27" xfId="0" applyFill="1" applyBorder="1" applyAlignment="1">
      <alignment horizontal="center" vertical="center"/>
    </xf>
    <xf numFmtId="0" fontId="0" fillId="5" borderId="27" xfId="0" applyFill="1" applyBorder="1"/>
    <xf numFmtId="0" fontId="0" fillId="5" borderId="28" xfId="0" applyFill="1" applyBorder="1" applyAlignment="1">
      <alignment horizontal="center" vertical="center"/>
    </xf>
    <xf numFmtId="0" fontId="0" fillId="5" borderId="36" xfId="0" applyFill="1" applyBorder="1" applyAlignment="1">
      <alignment vertical="center"/>
    </xf>
    <xf numFmtId="0" fontId="0" fillId="5" borderId="39" xfId="0" applyFill="1" applyBorder="1" applyAlignment="1">
      <alignment horizontal="center" vertical="center"/>
    </xf>
    <xf numFmtId="0" fontId="0" fillId="9" borderId="27" xfId="0" applyFill="1" applyBorder="1" applyAlignment="1">
      <alignment horizontal="center" vertical="center"/>
    </xf>
    <xf numFmtId="0" fontId="0" fillId="9" borderId="27" xfId="0" applyFill="1" applyBorder="1"/>
    <xf numFmtId="0" fontId="0" fillId="9" borderId="28" xfId="0" applyFill="1" applyBorder="1" applyAlignment="1">
      <alignment horizontal="center" vertical="center"/>
    </xf>
    <xf numFmtId="0" fontId="0" fillId="9" borderId="32" xfId="0" applyFill="1" applyBorder="1" applyAlignment="1">
      <alignment horizontal="center" vertical="center"/>
    </xf>
    <xf numFmtId="0" fontId="0" fillId="9" borderId="38" xfId="0" applyFill="1" applyBorder="1" applyAlignment="1">
      <alignment vertical="center"/>
    </xf>
    <xf numFmtId="0" fontId="0" fillId="9" borderId="38" xfId="0" applyFill="1" applyBorder="1"/>
    <xf numFmtId="0" fontId="0" fillId="9" borderId="39" xfId="0" applyFill="1" applyBorder="1" applyAlignment="1">
      <alignment horizontal="center" vertical="center"/>
    </xf>
    <xf numFmtId="0" fontId="0" fillId="9" borderId="57" xfId="0" applyFill="1" applyBorder="1" applyAlignment="1">
      <alignment vertical="center"/>
    </xf>
    <xf numFmtId="0" fontId="0" fillId="9" borderId="9" xfId="0" applyFill="1" applyBorder="1" applyAlignment="1">
      <alignment vertical="center"/>
    </xf>
    <xf numFmtId="0" fontId="0" fillId="9" borderId="36" xfId="0" applyFill="1" applyBorder="1" applyAlignment="1">
      <alignment vertical="center"/>
    </xf>
    <xf numFmtId="0" fontId="1" fillId="0" borderId="0" xfId="1" applyFill="1" applyBorder="1" applyAlignment="1">
      <alignment horizontal="center" vertical="center" textRotation="90"/>
    </xf>
    <xf numFmtId="0" fontId="7" fillId="4" borderId="15" xfId="0" applyFont="1" applyFill="1" applyBorder="1" applyAlignment="1">
      <alignment horizontal="center" vertical="center" textRotation="90"/>
    </xf>
    <xf numFmtId="0" fontId="7" fillId="4" borderId="16" xfId="0" applyFont="1" applyFill="1" applyBorder="1" applyAlignment="1">
      <alignment horizontal="center" vertical="center" textRotation="90"/>
    </xf>
    <xf numFmtId="0" fontId="7" fillId="5" borderId="15" xfId="0" applyFont="1" applyFill="1" applyBorder="1" applyAlignment="1">
      <alignment horizontal="center" vertical="center" textRotation="90"/>
    </xf>
    <xf numFmtId="0" fontId="0" fillId="9" borderId="8" xfId="0" applyFill="1" applyBorder="1" applyAlignment="1">
      <alignment vertical="center"/>
    </xf>
    <xf numFmtId="0" fontId="0" fillId="9" borderId="59" xfId="0" applyFill="1" applyBorder="1" applyAlignment="1">
      <alignment vertical="center"/>
    </xf>
    <xf numFmtId="0" fontId="0" fillId="9" borderId="59" xfId="0" applyFill="1" applyBorder="1"/>
    <xf numFmtId="0" fontId="0" fillId="9" borderId="62" xfId="0" applyFill="1" applyBorder="1" applyAlignment="1">
      <alignment horizontal="center" vertical="center"/>
    </xf>
    <xf numFmtId="0" fontId="5" fillId="3" borderId="63" xfId="0" applyFont="1" applyFill="1" applyBorder="1" applyAlignment="1">
      <alignment vertical="center" textRotation="90" wrapText="1"/>
    </xf>
    <xf numFmtId="0" fontId="0" fillId="6" borderId="60" xfId="0" applyFill="1" applyBorder="1" applyAlignment="1">
      <alignment horizontal="center" vertical="center"/>
    </xf>
    <xf numFmtId="0" fontId="7" fillId="5" borderId="16" xfId="0" applyFont="1" applyFill="1" applyBorder="1" applyAlignment="1">
      <alignment horizontal="center" vertical="center" textRotation="90"/>
    </xf>
    <xf numFmtId="0" fontId="26" fillId="0" borderId="32" xfId="0" applyFont="1" applyBorder="1" applyAlignment="1">
      <alignment horizontal="center" vertical="center"/>
    </xf>
    <xf numFmtId="0" fontId="26" fillId="0" borderId="39" xfId="0" applyFont="1" applyBorder="1" applyAlignment="1">
      <alignment horizontal="center" vertical="center"/>
    </xf>
    <xf numFmtId="0" fontId="26" fillId="0" borderId="9" xfId="0" applyFont="1" applyBorder="1" applyAlignment="1">
      <alignment horizontal="center" vertical="center"/>
    </xf>
    <xf numFmtId="0" fontId="26" fillId="0" borderId="36" xfId="0" applyFont="1" applyBorder="1" applyAlignment="1">
      <alignment horizontal="center" vertical="center"/>
    </xf>
    <xf numFmtId="0" fontId="13" fillId="5" borderId="16" xfId="0" applyFont="1" applyFill="1" applyBorder="1" applyAlignment="1">
      <alignment horizontal="center" vertical="center" textRotation="90"/>
    </xf>
    <xf numFmtId="0" fontId="13" fillId="4" borderId="16" xfId="0" applyFont="1" applyFill="1" applyBorder="1" applyAlignment="1">
      <alignment horizontal="center" vertical="center" textRotation="90"/>
    </xf>
    <xf numFmtId="0" fontId="13" fillId="4" borderId="60" xfId="0" applyFont="1" applyFill="1" applyBorder="1" applyAlignment="1">
      <alignment horizontal="center" vertical="center" textRotation="90"/>
    </xf>
    <xf numFmtId="0" fontId="0" fillId="4" borderId="4" xfId="0" applyFill="1" applyBorder="1" applyAlignment="1">
      <alignment vertical="center"/>
    </xf>
    <xf numFmtId="0" fontId="5" fillId="0" borderId="55" xfId="0" applyFont="1" applyBorder="1" applyAlignment="1">
      <alignment horizontal="center"/>
    </xf>
    <xf numFmtId="0" fontId="5" fillId="0" borderId="5" xfId="0" applyFont="1" applyBorder="1" applyAlignment="1">
      <alignment horizontal="center"/>
    </xf>
    <xf numFmtId="0" fontId="5" fillId="0" borderId="42" xfId="0" applyFont="1" applyBorder="1" applyAlignment="1">
      <alignment horizontal="center"/>
    </xf>
    <xf numFmtId="0" fontId="37" fillId="0" borderId="0" xfId="0" applyFont="1" applyAlignment="1">
      <alignment vertical="center"/>
    </xf>
    <xf numFmtId="0" fontId="13" fillId="0" borderId="21" xfId="0" applyFont="1" applyBorder="1" applyAlignment="1">
      <alignment horizontal="left" vertical="center" wrapText="1"/>
    </xf>
    <xf numFmtId="0" fontId="14" fillId="3" borderId="14" xfId="0" applyFont="1" applyFill="1" applyBorder="1" applyAlignment="1">
      <alignment horizontal="center" vertical="center" textRotation="90" wrapText="1"/>
    </xf>
    <xf numFmtId="0" fontId="13" fillId="4" borderId="50"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51" xfId="0" applyFont="1" applyFill="1" applyBorder="1" applyAlignment="1">
      <alignment horizontal="center" vertical="center"/>
    </xf>
    <xf numFmtId="0" fontId="13" fillId="5" borderId="50"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51" xfId="0" applyFont="1" applyFill="1" applyBorder="1" applyAlignment="1">
      <alignment horizontal="center" vertical="center"/>
    </xf>
    <xf numFmtId="0" fontId="0" fillId="0" borderId="24" xfId="0" applyBorder="1"/>
    <xf numFmtId="0" fontId="0" fillId="0" borderId="27" xfId="0" applyBorder="1"/>
    <xf numFmtId="0" fontId="0" fillId="0" borderId="28" xfId="0" applyBorder="1"/>
    <xf numFmtId="0" fontId="0" fillId="0" borderId="55" xfId="0" applyBorder="1"/>
    <xf numFmtId="0" fontId="0" fillId="0" borderId="5" xfId="0" applyBorder="1"/>
    <xf numFmtId="0" fontId="0" fillId="0" borderId="42" xfId="0" applyBorder="1"/>
    <xf numFmtId="0" fontId="0" fillId="0" borderId="57" xfId="0" applyBorder="1"/>
    <xf numFmtId="0" fontId="0" fillId="0" borderId="9" xfId="0" applyBorder="1"/>
    <xf numFmtId="0" fontId="0" fillId="0" borderId="36" xfId="0" applyBorder="1"/>
    <xf numFmtId="0" fontId="0" fillId="4" borderId="50" xfId="0" applyFill="1" applyBorder="1" applyAlignment="1">
      <alignment horizontal="center" vertical="center"/>
    </xf>
    <xf numFmtId="0" fontId="0" fillId="4" borderId="17" xfId="0" applyFill="1" applyBorder="1" applyAlignment="1">
      <alignment horizontal="center" vertical="center"/>
    </xf>
    <xf numFmtId="0" fontId="0" fillId="4" borderId="51" xfId="0" applyFill="1" applyBorder="1" applyAlignment="1">
      <alignment horizontal="center" vertical="center"/>
    </xf>
    <xf numFmtId="0" fontId="0" fillId="5" borderId="50" xfId="0" applyFill="1" applyBorder="1" applyAlignment="1">
      <alignment horizontal="center" vertical="center"/>
    </xf>
    <xf numFmtId="0" fontId="0" fillId="5" borderId="17" xfId="0" applyFill="1" applyBorder="1" applyAlignment="1">
      <alignment horizontal="center" vertical="center"/>
    </xf>
    <xf numFmtId="0" fontId="0" fillId="5" borderId="51" xfId="0" applyFill="1" applyBorder="1" applyAlignment="1">
      <alignment horizontal="center" vertical="center"/>
    </xf>
    <xf numFmtId="0" fontId="0" fillId="4" borderId="61" xfId="0" applyFill="1" applyBorder="1" applyAlignment="1">
      <alignment horizontal="center" vertical="center"/>
    </xf>
    <xf numFmtId="0" fontId="26" fillId="0" borderId="24"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55" xfId="0" applyFont="1" applyBorder="1" applyAlignment="1">
      <alignment horizontal="center" vertical="center"/>
    </xf>
    <xf numFmtId="0" fontId="26" fillId="0" borderId="5" xfId="0" applyFont="1" applyBorder="1" applyAlignment="1">
      <alignment horizontal="center" vertical="center"/>
    </xf>
    <xf numFmtId="0" fontId="26" fillId="0" borderId="42" xfId="0" applyFont="1" applyBorder="1" applyAlignment="1">
      <alignment horizontal="center" vertical="center"/>
    </xf>
    <xf numFmtId="0" fontId="26" fillId="0" borderId="57" xfId="0" applyFont="1" applyBorder="1" applyAlignment="1">
      <alignment horizontal="center" vertical="center"/>
    </xf>
    <xf numFmtId="0" fontId="16" fillId="11" borderId="26" xfId="0" applyFont="1" applyFill="1" applyBorder="1" applyAlignment="1" applyProtection="1">
      <alignment horizontal="left" vertical="center" wrapText="1" readingOrder="1"/>
      <protection locked="0"/>
    </xf>
    <xf numFmtId="0" fontId="17" fillId="11" borderId="46" xfId="0" applyFont="1" applyFill="1" applyBorder="1" applyAlignment="1" applyProtection="1">
      <alignment horizontal="center" vertical="center" wrapText="1" readingOrder="1"/>
      <protection locked="0"/>
    </xf>
    <xf numFmtId="164" fontId="18" fillId="11" borderId="18" xfId="0" applyNumberFormat="1" applyFont="1" applyFill="1" applyBorder="1" applyAlignment="1" applyProtection="1">
      <alignment horizontal="center" vertical="center"/>
      <protection locked="0"/>
    </xf>
    <xf numFmtId="164" fontId="18" fillId="11" borderId="19" xfId="0" applyNumberFormat="1" applyFont="1" applyFill="1" applyBorder="1" applyAlignment="1" applyProtection="1">
      <alignment horizontal="center" vertical="center"/>
      <protection locked="0"/>
    </xf>
    <xf numFmtId="164" fontId="18" fillId="11" borderId="20" xfId="0" applyNumberFormat="1" applyFont="1" applyFill="1" applyBorder="1" applyAlignment="1" applyProtection="1">
      <alignment horizontal="center" vertical="center"/>
      <protection locked="0"/>
    </xf>
    <xf numFmtId="0" fontId="16" fillId="11" borderId="6" xfId="0" applyFont="1" applyFill="1" applyBorder="1" applyAlignment="1" applyProtection="1">
      <alignment horizontal="left" vertical="center" wrapText="1" readingOrder="1"/>
      <protection locked="0"/>
    </xf>
    <xf numFmtId="0" fontId="17" fillId="11" borderId="53" xfId="0" applyFont="1" applyFill="1" applyBorder="1" applyAlignment="1" applyProtection="1">
      <alignment horizontal="center" vertical="center" wrapText="1" readingOrder="1"/>
      <protection locked="0"/>
    </xf>
    <xf numFmtId="164" fontId="18" fillId="11" borderId="30" xfId="0" applyNumberFormat="1" applyFont="1" applyFill="1" applyBorder="1" applyAlignment="1" applyProtection="1">
      <alignment horizontal="center" vertical="center"/>
      <protection locked="0"/>
    </xf>
    <xf numFmtId="164" fontId="18" fillId="11" borderId="4" xfId="0" applyNumberFormat="1" applyFont="1" applyFill="1" applyBorder="1" applyAlignment="1" applyProtection="1">
      <alignment horizontal="center" vertical="center"/>
      <protection locked="0"/>
    </xf>
    <xf numFmtId="164" fontId="18" fillId="11" borderId="32" xfId="0" applyNumberFormat="1" applyFont="1" applyFill="1" applyBorder="1" applyAlignment="1" applyProtection="1">
      <alignment horizontal="center" vertical="center"/>
      <protection locked="0"/>
    </xf>
    <xf numFmtId="0" fontId="16" fillId="11" borderId="34" xfId="0" applyFont="1" applyFill="1" applyBorder="1" applyAlignment="1" applyProtection="1">
      <alignment horizontal="left" vertical="center" wrapText="1" readingOrder="1"/>
      <protection locked="0"/>
    </xf>
    <xf numFmtId="0" fontId="17" fillId="11" borderId="54" xfId="0" applyFont="1" applyFill="1" applyBorder="1" applyAlignment="1" applyProtection="1">
      <alignment horizontal="center" vertical="center" wrapText="1" readingOrder="1"/>
      <protection locked="0"/>
    </xf>
    <xf numFmtId="164" fontId="18" fillId="11" borderId="35" xfId="0" applyNumberFormat="1" applyFont="1" applyFill="1" applyBorder="1" applyAlignment="1" applyProtection="1">
      <alignment horizontal="center" vertical="center"/>
      <protection locked="0"/>
    </xf>
    <xf numFmtId="164" fontId="18" fillId="11" borderId="38" xfId="0" applyNumberFormat="1" applyFont="1" applyFill="1" applyBorder="1" applyAlignment="1" applyProtection="1">
      <alignment horizontal="center" vertical="center"/>
      <protection locked="0"/>
    </xf>
    <xf numFmtId="164" fontId="18" fillId="11" borderId="39" xfId="0" applyNumberFormat="1" applyFont="1" applyFill="1" applyBorder="1" applyAlignment="1" applyProtection="1">
      <alignment horizontal="center" vertical="center"/>
      <protection locked="0"/>
    </xf>
    <xf numFmtId="0" fontId="19" fillId="3" borderId="0" xfId="0" applyFont="1" applyFill="1" applyAlignment="1">
      <alignment horizontal="center" vertical="center"/>
    </xf>
    <xf numFmtId="0" fontId="23" fillId="12" borderId="50" xfId="0" applyFont="1" applyFill="1" applyBorder="1" applyAlignment="1">
      <alignment horizontal="center" vertical="center" textRotation="90"/>
    </xf>
    <xf numFmtId="0" fontId="23" fillId="12" borderId="17" xfId="0" applyFont="1" applyFill="1" applyBorder="1" applyAlignment="1">
      <alignment horizontal="center" vertical="center" textRotation="90" wrapText="1"/>
    </xf>
    <xf numFmtId="0" fontId="23" fillId="12" borderId="17" xfId="0" applyFont="1" applyFill="1" applyBorder="1" applyAlignment="1">
      <alignment horizontal="center" vertical="center" textRotation="90"/>
    </xf>
    <xf numFmtId="0" fontId="23" fillId="12" borderId="17" xfId="0" applyFont="1" applyFill="1" applyBorder="1" applyAlignment="1">
      <alignment horizontal="center" vertical="center"/>
    </xf>
    <xf numFmtId="0" fontId="23" fillId="12" borderId="17" xfId="0" applyFont="1" applyFill="1" applyBorder="1" applyAlignment="1">
      <alignment horizontal="center" vertical="center" wrapText="1"/>
    </xf>
    <xf numFmtId="0" fontId="23" fillId="12" borderId="51" xfId="0" applyFont="1" applyFill="1" applyBorder="1" applyAlignment="1">
      <alignment horizontal="center" vertical="center"/>
    </xf>
    <xf numFmtId="0" fontId="32" fillId="4" borderId="27" xfId="0" applyFont="1" applyFill="1" applyBorder="1" applyAlignment="1">
      <alignment horizontal="center" vertical="center"/>
    </xf>
    <xf numFmtId="0" fontId="33" fillId="4" borderId="27" xfId="0" applyFont="1" applyFill="1" applyBorder="1" applyAlignment="1">
      <alignment vertical="center" wrapText="1"/>
    </xf>
    <xf numFmtId="0" fontId="32" fillId="4" borderId="27" xfId="0" applyFont="1" applyFill="1" applyBorder="1" applyAlignment="1">
      <alignment horizontal="left" vertical="center" wrapText="1"/>
    </xf>
    <xf numFmtId="0" fontId="32" fillId="4" borderId="28" xfId="0" applyFont="1" applyFill="1" applyBorder="1" applyAlignment="1">
      <alignment horizontal="center" vertical="center" wrapText="1"/>
    </xf>
    <xf numFmtId="0" fontId="32" fillId="4" borderId="4" xfId="0" applyFont="1" applyFill="1" applyBorder="1" applyAlignment="1">
      <alignment horizontal="center" vertical="center"/>
    </xf>
    <xf numFmtId="0" fontId="33" fillId="4" borderId="4" xfId="0" applyFont="1" applyFill="1" applyBorder="1" applyAlignment="1">
      <alignment vertical="center" wrapText="1"/>
    </xf>
    <xf numFmtId="0" fontId="33" fillId="4" borderId="4" xfId="0" applyFont="1" applyFill="1" applyBorder="1" applyAlignment="1">
      <alignment horizontal="left" vertical="center" wrapText="1"/>
    </xf>
    <xf numFmtId="0" fontId="32" fillId="4" borderId="32" xfId="0" applyFont="1" applyFill="1" applyBorder="1" applyAlignment="1">
      <alignment horizontal="center" vertical="center" wrapText="1"/>
    </xf>
    <xf numFmtId="0" fontId="32" fillId="4" borderId="4" xfId="0" applyFont="1" applyFill="1" applyBorder="1" applyAlignment="1">
      <alignment horizontal="left" vertical="center" wrapText="1"/>
    </xf>
    <xf numFmtId="0" fontId="33" fillId="4" borderId="32" xfId="0" applyFont="1" applyFill="1" applyBorder="1" applyAlignment="1">
      <alignment horizontal="center" vertical="center" wrapText="1"/>
    </xf>
    <xf numFmtId="0" fontId="32" fillId="4" borderId="59" xfId="0" applyFont="1" applyFill="1" applyBorder="1" applyAlignment="1">
      <alignment horizontal="center" vertical="center"/>
    </xf>
    <xf numFmtId="0" fontId="33" fillId="4" borderId="59" xfId="0" applyFont="1" applyFill="1" applyBorder="1" applyAlignment="1">
      <alignment vertical="center" wrapText="1"/>
    </xf>
    <xf numFmtId="0" fontId="32" fillId="4" borderId="59" xfId="0" applyFont="1" applyFill="1" applyBorder="1" applyAlignment="1">
      <alignment horizontal="left" vertical="center" wrapText="1"/>
    </xf>
    <xf numFmtId="0" fontId="32" fillId="4" borderId="62" xfId="0" applyFont="1" applyFill="1" applyBorder="1" applyAlignment="1">
      <alignment horizontal="center" vertical="center" wrapText="1"/>
    </xf>
    <xf numFmtId="0" fontId="32" fillId="5" borderId="27" xfId="0" applyFont="1" applyFill="1" applyBorder="1" applyAlignment="1">
      <alignment horizontal="center" vertical="center"/>
    </xf>
    <xf numFmtId="0" fontId="32" fillId="5" borderId="27" xfId="0" applyFont="1" applyFill="1" applyBorder="1" applyAlignment="1">
      <alignment vertical="center" wrapText="1"/>
    </xf>
    <xf numFmtId="0" fontId="33" fillId="5" borderId="27" xfId="0" applyFont="1" applyFill="1" applyBorder="1" applyAlignment="1">
      <alignment vertical="center" wrapText="1"/>
    </xf>
    <xf numFmtId="0" fontId="32" fillId="5" borderId="27" xfId="0" applyFont="1" applyFill="1" applyBorder="1" applyAlignment="1">
      <alignment horizontal="left" vertical="center" wrapText="1"/>
    </xf>
    <xf numFmtId="0" fontId="33" fillId="5" borderId="28" xfId="0" applyFont="1" applyFill="1" applyBorder="1" applyAlignment="1">
      <alignment horizontal="center" vertical="center" wrapText="1"/>
    </xf>
    <xf numFmtId="0" fontId="32" fillId="5" borderId="4" xfId="0" applyFont="1" applyFill="1" applyBorder="1" applyAlignment="1">
      <alignment horizontal="center" vertical="center"/>
    </xf>
    <xf numFmtId="0" fontId="32" fillId="5" borderId="4" xfId="0" applyFont="1" applyFill="1" applyBorder="1" applyAlignment="1">
      <alignment horizontal="left" vertical="center" wrapText="1"/>
    </xf>
    <xf numFmtId="0" fontId="33" fillId="5" borderId="4" xfId="0" applyFont="1" applyFill="1" applyBorder="1" applyAlignment="1">
      <alignment vertical="center" wrapText="1"/>
    </xf>
    <xf numFmtId="0" fontId="33" fillId="5" borderId="32" xfId="0" applyFont="1" applyFill="1" applyBorder="1" applyAlignment="1">
      <alignment horizontal="center" vertical="center" wrapText="1"/>
    </xf>
    <xf numFmtId="0" fontId="32" fillId="5" borderId="4" xfId="0" applyFont="1" applyFill="1" applyBorder="1" applyAlignment="1">
      <alignment vertical="center" wrapText="1"/>
    </xf>
    <xf numFmtId="0" fontId="32" fillId="5" borderId="38" xfId="0" applyFont="1" applyFill="1" applyBorder="1" applyAlignment="1">
      <alignment horizontal="center" vertical="center"/>
    </xf>
    <xf numFmtId="0" fontId="32" fillId="5" borderId="38" xfId="0" applyFont="1" applyFill="1" applyBorder="1" applyAlignment="1">
      <alignment vertical="center" wrapText="1"/>
    </xf>
    <xf numFmtId="0" fontId="33" fillId="5" borderId="38" xfId="0" applyFont="1" applyFill="1" applyBorder="1" applyAlignment="1">
      <alignment vertical="center" wrapText="1"/>
    </xf>
    <xf numFmtId="0" fontId="32" fillId="5" borderId="38" xfId="0" applyFont="1" applyFill="1" applyBorder="1" applyAlignment="1">
      <alignment horizontal="left" vertical="center" wrapText="1"/>
    </xf>
    <xf numFmtId="0" fontId="33" fillId="5" borderId="39" xfId="0" applyFont="1" applyFill="1" applyBorder="1" applyAlignment="1">
      <alignment horizontal="center" vertical="center" wrapText="1"/>
    </xf>
    <xf numFmtId="0" fontId="32" fillId="4" borderId="19" xfId="0" applyFont="1" applyFill="1" applyBorder="1" applyAlignment="1">
      <alignment horizontal="center" vertical="center"/>
    </xf>
    <xf numFmtId="0" fontId="32" fillId="4" borderId="19" xfId="0" applyFont="1" applyFill="1" applyBorder="1" applyAlignment="1">
      <alignment vertical="center" wrapText="1"/>
    </xf>
    <xf numFmtId="0" fontId="33" fillId="4" borderId="19" xfId="0" applyFont="1" applyFill="1" applyBorder="1" applyAlignment="1">
      <alignment vertical="center" wrapText="1"/>
    </xf>
    <xf numFmtId="0" fontId="32" fillId="4" borderId="19" xfId="0" applyFont="1" applyFill="1" applyBorder="1" applyAlignment="1">
      <alignment horizontal="left" vertical="center" wrapText="1"/>
    </xf>
    <xf numFmtId="0" fontId="33" fillId="4" borderId="20" xfId="0" applyFont="1" applyFill="1" applyBorder="1" applyAlignment="1">
      <alignment horizontal="center" vertical="center" wrapText="1"/>
    </xf>
    <xf numFmtId="0" fontId="32" fillId="4" borderId="4" xfId="0" applyFont="1" applyFill="1" applyBorder="1" applyAlignment="1">
      <alignment vertical="center" wrapText="1"/>
    </xf>
    <xf numFmtId="0" fontId="32" fillId="4" borderId="59" xfId="0" applyFont="1" applyFill="1" applyBorder="1" applyAlignment="1">
      <alignment vertical="center" wrapText="1"/>
    </xf>
    <xf numFmtId="0" fontId="33" fillId="4" borderId="62" xfId="0" applyFont="1" applyFill="1" applyBorder="1" applyAlignment="1">
      <alignment horizontal="center" vertical="center" wrapText="1"/>
    </xf>
    <xf numFmtId="0" fontId="32" fillId="4" borderId="38" xfId="0" applyFont="1" applyFill="1" applyBorder="1" applyAlignment="1">
      <alignment horizontal="center" vertical="center"/>
    </xf>
    <xf numFmtId="0" fontId="32" fillId="4" borderId="38" xfId="0" applyFont="1" applyFill="1" applyBorder="1" applyAlignment="1">
      <alignment vertical="center" wrapText="1"/>
    </xf>
    <xf numFmtId="0" fontId="33" fillId="4" borderId="38" xfId="0" applyFont="1" applyFill="1" applyBorder="1" applyAlignment="1">
      <alignment vertical="center" wrapText="1"/>
    </xf>
    <xf numFmtId="0" fontId="32" fillId="4" borderId="38" xfId="0" applyFont="1" applyFill="1" applyBorder="1" applyAlignment="1">
      <alignment horizontal="left" vertical="center" wrapText="1"/>
    </xf>
    <xf numFmtId="0" fontId="33" fillId="4" borderId="39" xfId="0" applyFont="1" applyFill="1" applyBorder="1" applyAlignment="1">
      <alignment horizontal="center" vertical="center" wrapText="1"/>
    </xf>
    <xf numFmtId="0" fontId="13" fillId="0" borderId="43" xfId="0" applyFont="1" applyBorder="1" applyAlignment="1">
      <alignment horizontal="center" vertical="center" wrapText="1"/>
    </xf>
    <xf numFmtId="0" fontId="14" fillId="0" borderId="23" xfId="0" applyFont="1" applyBorder="1"/>
    <xf numFmtId="0" fontId="14" fillId="0" borderId="29" xfId="0" applyFont="1" applyBorder="1"/>
    <xf numFmtId="0" fontId="14" fillId="0" borderId="33" xfId="0" applyFont="1" applyBorder="1"/>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5" fillId="0" borderId="66"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5" fillId="0" borderId="22" xfId="0" applyFont="1" applyBorder="1" applyAlignment="1">
      <alignment horizontal="center" vertical="center" textRotation="90" wrapText="1"/>
    </xf>
    <xf numFmtId="0" fontId="5" fillId="0" borderId="58" xfId="0" applyFont="1" applyBorder="1" applyAlignment="1">
      <alignment horizontal="center" vertical="center" textRotation="90" wrapText="1"/>
    </xf>
    <xf numFmtId="49" fontId="12" fillId="0" borderId="67" xfId="0" applyNumberFormat="1" applyFont="1" applyBorder="1" applyAlignment="1">
      <alignment horizontal="center" vertical="center" wrapText="1"/>
    </xf>
    <xf numFmtId="49" fontId="12" fillId="0" borderId="68" xfId="0" applyNumberFormat="1" applyFont="1" applyBorder="1" applyAlignment="1">
      <alignment horizontal="center" vertical="center" wrapText="1"/>
    </xf>
    <xf numFmtId="49" fontId="12" fillId="0" borderId="69"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5" fillId="0" borderId="65" xfId="0" applyFont="1" applyBorder="1" applyAlignment="1">
      <alignment horizontal="center" vertical="center" textRotation="90" wrapText="1"/>
    </xf>
    <xf numFmtId="0" fontId="5" fillId="0" borderId="37" xfId="0" applyFont="1" applyBorder="1" applyAlignment="1">
      <alignment horizontal="center" vertical="center" textRotation="90" wrapText="1"/>
    </xf>
    <xf numFmtId="49" fontId="9" fillId="0" borderId="64" xfId="0" applyNumberFormat="1" applyFont="1" applyBorder="1" applyAlignment="1">
      <alignment horizontal="center" vertical="center" wrapText="1"/>
    </xf>
    <xf numFmtId="0" fontId="6" fillId="0" borderId="4" xfId="0" applyFont="1" applyBorder="1" applyAlignment="1">
      <alignment horizontal="center" vertical="center"/>
    </xf>
    <xf numFmtId="0" fontId="11" fillId="0" borderId="0" xfId="0" applyFont="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9" xfId="0" applyFont="1" applyBorder="1" applyAlignment="1">
      <alignment horizontal="right" vertical="center"/>
    </xf>
    <xf numFmtId="0" fontId="6" fillId="11" borderId="4" xfId="0" applyFont="1" applyFill="1" applyBorder="1" applyAlignment="1" applyProtection="1">
      <alignment horizontal="center" vertical="center"/>
      <protection locked="0"/>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8" fillId="11" borderId="7" xfId="0" applyFont="1" applyFill="1" applyBorder="1" applyAlignment="1" applyProtection="1">
      <alignment horizontal="center" vertical="center"/>
      <protection locked="0"/>
    </xf>
    <xf numFmtId="0" fontId="8" fillId="11" borderId="8" xfId="0" applyFont="1" applyFill="1" applyBorder="1" applyAlignment="1" applyProtection="1">
      <alignment horizontal="center" vertical="center"/>
      <protection locked="0"/>
    </xf>
    <xf numFmtId="0" fontId="8" fillId="11" borderId="10" xfId="0" applyFont="1" applyFill="1" applyBorder="1" applyAlignment="1" applyProtection="1">
      <alignment horizontal="center" vertical="center"/>
      <protection locked="0"/>
    </xf>
    <xf numFmtId="0" fontId="8" fillId="11" borderId="11" xfId="0" applyFont="1" applyFill="1" applyBorder="1" applyAlignment="1" applyProtection="1">
      <alignment horizontal="center" vertical="center"/>
      <protection locked="0"/>
    </xf>
    <xf numFmtId="0" fontId="5" fillId="0" borderId="4" xfId="0" applyFont="1" applyBorder="1" applyAlignment="1">
      <alignment horizontal="right" vertical="center"/>
    </xf>
    <xf numFmtId="0" fontId="3" fillId="11" borderId="4" xfId="0"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12" fillId="0" borderId="12" xfId="0" applyFont="1" applyBorder="1" applyAlignment="1">
      <alignment horizontal="right" vertical="center" wrapText="1"/>
    </xf>
    <xf numFmtId="0" fontId="12" fillId="0" borderId="13" xfId="0" applyFont="1" applyBorder="1" applyAlignment="1">
      <alignment horizontal="right" vertical="center" wrapText="1"/>
    </xf>
    <xf numFmtId="0" fontId="1" fillId="9" borderId="41" xfId="1" applyFill="1" applyBorder="1" applyAlignment="1">
      <alignment horizontal="center" vertical="center" wrapText="1"/>
    </xf>
    <xf numFmtId="0" fontId="1" fillId="9" borderId="22" xfId="1" applyFill="1" applyBorder="1" applyAlignment="1">
      <alignment horizontal="center" vertical="center" wrapText="1"/>
    </xf>
    <xf numFmtId="0" fontId="1" fillId="9" borderId="58" xfId="1" applyFill="1" applyBorder="1" applyAlignment="1">
      <alignment horizontal="center" vertical="center" wrapText="1"/>
    </xf>
    <xf numFmtId="0" fontId="1" fillId="5" borderId="41" xfId="1" applyFill="1" applyBorder="1" applyAlignment="1">
      <alignment horizontal="center" vertical="center" wrapText="1"/>
    </xf>
    <xf numFmtId="0" fontId="1" fillId="5" borderId="22" xfId="1" applyFill="1" applyBorder="1" applyAlignment="1">
      <alignment horizontal="center" vertical="center" wrapText="1"/>
    </xf>
    <xf numFmtId="0" fontId="1" fillId="5" borderId="58" xfId="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9" xfId="0" applyFill="1" applyBorder="1" applyAlignment="1">
      <alignment horizontal="center" vertical="center"/>
    </xf>
    <xf numFmtId="0" fontId="36" fillId="0" borderId="71" xfId="0" applyFont="1" applyBorder="1" applyAlignment="1">
      <alignment horizontal="center" vertical="center"/>
    </xf>
    <xf numFmtId="0" fontId="36" fillId="0" borderId="72" xfId="0" applyFont="1" applyBorder="1" applyAlignment="1">
      <alignment horizontal="center" vertical="center"/>
    </xf>
    <xf numFmtId="0" fontId="36" fillId="0" borderId="73" xfId="0" applyFont="1" applyBorder="1" applyAlignment="1">
      <alignment horizontal="center" vertical="center"/>
    </xf>
    <xf numFmtId="0" fontId="24" fillId="0" borderId="43" xfId="0" applyFont="1" applyBorder="1" applyAlignment="1">
      <alignment horizontal="right" vertical="center" wrapText="1"/>
    </xf>
    <xf numFmtId="0" fontId="2" fillId="0" borderId="52" xfId="0" applyFont="1" applyBorder="1" applyAlignment="1">
      <alignment horizontal="right"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1" fillId="10" borderId="47" xfId="0" applyFont="1" applyFill="1" applyBorder="1" applyAlignment="1">
      <alignment horizontal="center" vertical="center"/>
    </xf>
    <xf numFmtId="0" fontId="11" fillId="10" borderId="48" xfId="0" applyFont="1" applyFill="1" applyBorder="1" applyAlignment="1">
      <alignment horizontal="center" vertical="center"/>
    </xf>
    <xf numFmtId="0" fontId="11" fillId="10" borderId="49" xfId="0" applyFont="1" applyFill="1" applyBorder="1" applyAlignment="1">
      <alignment horizontal="center" vertical="center"/>
    </xf>
    <xf numFmtId="0" fontId="23" fillId="0" borderId="43" xfId="0" applyFont="1" applyBorder="1" applyAlignment="1">
      <alignment horizontal="right" vertical="center"/>
    </xf>
    <xf numFmtId="0" fontId="23" fillId="0" borderId="52" xfId="0" applyFont="1" applyBorder="1" applyAlignment="1">
      <alignment horizontal="right" vertical="center"/>
    </xf>
    <xf numFmtId="0" fontId="23" fillId="0" borderId="40" xfId="0" applyFont="1" applyBorder="1" applyAlignment="1">
      <alignment horizontal="center" vertical="center"/>
    </xf>
    <xf numFmtId="0" fontId="23" fillId="0" borderId="0" xfId="0" applyFont="1" applyAlignment="1">
      <alignment horizontal="center" vertical="center"/>
    </xf>
    <xf numFmtId="0" fontId="9" fillId="4" borderId="50"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5" borderId="50"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5" fillId="4" borderId="5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51" xfId="0" applyFont="1" applyFill="1" applyBorder="1" applyAlignment="1">
      <alignment horizontal="center" vertical="center"/>
    </xf>
    <xf numFmtId="49" fontId="12" fillId="10" borderId="67" xfId="0" applyNumberFormat="1" applyFont="1" applyFill="1" applyBorder="1" applyAlignment="1">
      <alignment horizontal="center" vertical="center" wrapText="1"/>
    </xf>
    <xf numFmtId="49" fontId="12" fillId="10" borderId="68" xfId="0" applyNumberFormat="1" applyFont="1" applyFill="1" applyBorder="1" applyAlignment="1">
      <alignment horizontal="center" vertical="center" wrapText="1"/>
    </xf>
    <xf numFmtId="49" fontId="12" fillId="10" borderId="69" xfId="0" applyNumberFormat="1"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3" fillId="0" borderId="4" xfId="0" applyFont="1" applyBorder="1" applyAlignment="1">
      <alignment horizontal="center"/>
    </xf>
    <xf numFmtId="0" fontId="8" fillId="0" borderId="4" xfId="0" applyFont="1" applyBorder="1" applyAlignment="1">
      <alignment horizontal="center" vertical="center"/>
    </xf>
    <xf numFmtId="14" fontId="3" fillId="0" borderId="5" xfId="0" applyNumberFormat="1" applyFont="1" applyBorder="1" applyAlignment="1">
      <alignment horizontal="center"/>
    </xf>
    <xf numFmtId="14" fontId="3" fillId="0" borderId="6" xfId="0" applyNumberFormat="1" applyFont="1" applyBorder="1" applyAlignment="1">
      <alignment horizontal="center"/>
    </xf>
    <xf numFmtId="14" fontId="3" fillId="0" borderId="9" xfId="0" applyNumberFormat="1"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xf numFmtId="0" fontId="32" fillId="5" borderId="24" xfId="0" applyFont="1" applyFill="1" applyBorder="1" applyAlignment="1">
      <alignment horizontal="center" vertical="center" textRotation="90" wrapText="1"/>
    </xf>
    <xf numFmtId="0" fontId="32" fillId="5" borderId="30" xfId="0" applyFont="1" applyFill="1" applyBorder="1" applyAlignment="1">
      <alignment horizontal="center" vertical="center" textRotation="90" wrapText="1"/>
    </xf>
    <xf numFmtId="0" fontId="32" fillId="5" borderId="35" xfId="0" applyFont="1" applyFill="1" applyBorder="1" applyAlignment="1">
      <alignment horizontal="center" vertical="center" textRotation="90" wrapText="1"/>
    </xf>
    <xf numFmtId="0" fontId="32" fillId="5" borderId="27" xfId="0" applyFont="1" applyFill="1" applyBorder="1" applyAlignment="1">
      <alignment horizontal="center" vertical="center" textRotation="90" wrapText="1"/>
    </xf>
    <xf numFmtId="0" fontId="32" fillId="5" borderId="4" xfId="0" applyFont="1" applyFill="1" applyBorder="1" applyAlignment="1">
      <alignment horizontal="center" vertical="center" textRotation="90" wrapText="1"/>
    </xf>
    <xf numFmtId="0" fontId="32" fillId="5" borderId="38" xfId="0" applyFont="1" applyFill="1" applyBorder="1" applyAlignment="1">
      <alignment horizontal="center" vertical="center" textRotation="90" wrapText="1"/>
    </xf>
    <xf numFmtId="0" fontId="32" fillId="4" borderId="18" xfId="0" applyFont="1" applyFill="1" applyBorder="1" applyAlignment="1">
      <alignment horizontal="center" vertical="center" textRotation="90" wrapText="1"/>
    </xf>
    <xf numFmtId="0" fontId="32" fillId="4" borderId="30" xfId="0" applyFont="1" applyFill="1" applyBorder="1" applyAlignment="1">
      <alignment horizontal="center" vertical="center" textRotation="90" wrapText="1"/>
    </xf>
    <xf numFmtId="0" fontId="32" fillId="4" borderId="35" xfId="0" applyFont="1" applyFill="1" applyBorder="1" applyAlignment="1">
      <alignment horizontal="center" vertical="center" textRotation="90" wrapText="1"/>
    </xf>
    <xf numFmtId="0" fontId="32" fillId="4" borderId="19" xfId="0" applyFont="1" applyFill="1" applyBorder="1" applyAlignment="1">
      <alignment horizontal="center" vertical="center" textRotation="90" wrapText="1"/>
    </xf>
    <xf numFmtId="0" fontId="32" fillId="4" borderId="4" xfId="0" applyFont="1" applyFill="1" applyBorder="1" applyAlignment="1">
      <alignment horizontal="center" vertical="center" textRotation="90" wrapText="1"/>
    </xf>
    <xf numFmtId="0" fontId="32" fillId="4" borderId="38" xfId="0" applyFont="1" applyFill="1" applyBorder="1" applyAlignment="1">
      <alignment horizontal="center" vertical="center" textRotation="90" wrapText="1"/>
    </xf>
    <xf numFmtId="0" fontId="29" fillId="0" borderId="43"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52" xfId="0" applyFont="1" applyBorder="1" applyAlignment="1">
      <alignment horizontal="center" vertical="center"/>
    </xf>
    <xf numFmtId="0" fontId="29" fillId="0" borderId="56" xfId="0" applyFont="1" applyBorder="1" applyAlignment="1">
      <alignment horizontal="center" vertical="center"/>
    </xf>
    <xf numFmtId="0" fontId="32" fillId="4" borderId="74" xfId="0" applyFont="1" applyFill="1" applyBorder="1" applyAlignment="1">
      <alignment horizontal="center" vertical="center" textRotation="90" wrapText="1"/>
    </xf>
    <xf numFmtId="0" fontId="32" fillId="4" borderId="59" xfId="0" applyFont="1" applyFill="1" applyBorder="1" applyAlignment="1">
      <alignment horizontal="center" vertical="center" textRotation="90" wrapText="1"/>
    </xf>
    <xf numFmtId="0" fontId="32" fillId="4" borderId="27" xfId="0" applyFont="1" applyFill="1" applyBorder="1" applyAlignment="1">
      <alignment horizontal="center" vertical="center" textRotation="90" wrapText="1"/>
    </xf>
    <xf numFmtId="0" fontId="32" fillId="4" borderId="24" xfId="0" applyFont="1" applyFill="1" applyBorder="1" applyAlignment="1">
      <alignment horizontal="center" vertical="center" textRotation="90" wrapText="1"/>
    </xf>
  </cellXfs>
  <cellStyles count="2">
    <cellStyle name="Bueno" xfId="1" builtinId="26"/>
    <cellStyle name="Normal" xfId="0" builtinId="0"/>
  </cellStyles>
  <dxfs count="16">
    <dxf>
      <font>
        <condense val="0"/>
        <extend val="0"/>
        <color indexed="32"/>
      </font>
    </dxf>
    <dxf>
      <font>
        <b/>
        <i val="0"/>
        <condense val="0"/>
        <extend val="0"/>
      </font>
    </dxf>
    <dxf>
      <font>
        <condense val="0"/>
        <extend val="0"/>
        <color indexed="10"/>
      </font>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theme="0"/>
      </font>
    </dxf>
    <dxf>
      <font>
        <color theme="6" tint="0.39994506668294322"/>
        <name val="Cambria"/>
        <scheme val="none"/>
      </font>
      <fill>
        <patternFill>
          <bgColor theme="6" tint="0.39994506668294322"/>
        </patternFill>
      </fill>
    </dxf>
    <dxf>
      <font>
        <color rgb="FFFFFF66"/>
        <name val="Cambria"/>
        <scheme val="none"/>
      </font>
      <fill>
        <patternFill>
          <bgColor rgb="FFFFFF66"/>
        </patternFill>
      </fill>
    </dxf>
    <dxf>
      <font>
        <color theme="5" tint="0.59996337778862885"/>
        <name val="Cambria"/>
        <scheme val="none"/>
      </font>
      <fill>
        <patternFill>
          <bgColor theme="5" tint="0.59996337778862885"/>
        </patternFill>
      </fill>
    </dxf>
    <dxf>
      <font>
        <color theme="0"/>
      </font>
      <fill>
        <patternFill patternType="darkUp"/>
      </fill>
    </dxf>
    <dxf>
      <font>
        <color theme="0"/>
        <name val="Cambria"/>
        <scheme val="none"/>
      </font>
      <fill>
        <patternFill patternType="solid">
          <bgColor theme="0"/>
        </patternFill>
      </fill>
    </dxf>
    <dxf>
      <font>
        <color rgb="FF2104D2"/>
      </font>
    </dxf>
    <dxf>
      <font>
        <condense val="0"/>
        <extend val="0"/>
        <color indexed="32"/>
      </font>
    </dxf>
    <dxf>
      <font>
        <b/>
        <i val="0"/>
        <condense val="0"/>
        <extend val="0"/>
      </font>
    </dxf>
    <dxf>
      <font>
        <condense val="0"/>
        <extend val="0"/>
        <color indexed="10"/>
      </font>
    </dxf>
  </dxfs>
  <tableStyles count="0" defaultTableStyle="TableStyleMedium2" defaultPivotStyle="PivotStyleLight16"/>
  <colors>
    <mruColors>
      <color rgb="FFCCFF99"/>
      <color rgb="FFCCFF33"/>
      <color rgb="FFFFFFFF"/>
      <color rgb="FFCCEC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20000"/>
                <a:lumOff val="80000"/>
              </a:schemeClr>
            </a:solidFill>
            <a:ln>
              <a:solidFill>
                <a:schemeClr val="tx1"/>
              </a:solidFill>
            </a:ln>
          </c:spPr>
          <c:invertIfNegative val="0"/>
          <c:cat>
            <c:strRef>
              <c:f>Hoja2!$J$6:$W$6</c:f>
              <c:strCache>
                <c:ptCount val="14"/>
                <c:pt idx="0">
                  <c:v>P2</c:v>
                </c:pt>
                <c:pt idx="1">
                  <c:v>P3</c:v>
                </c:pt>
                <c:pt idx="2">
                  <c:v>P10</c:v>
                </c:pt>
                <c:pt idx="3">
                  <c:v>P20</c:v>
                </c:pt>
                <c:pt idx="4">
                  <c:v>P1</c:v>
                </c:pt>
                <c:pt idx="5">
                  <c:v>P11</c:v>
                </c:pt>
                <c:pt idx="6">
                  <c:v>P13</c:v>
                </c:pt>
                <c:pt idx="7">
                  <c:v>P18</c:v>
                </c:pt>
                <c:pt idx="8">
                  <c:v>P12</c:v>
                </c:pt>
                <c:pt idx="9">
                  <c:v>P7</c:v>
                </c:pt>
                <c:pt idx="10">
                  <c:v>P9</c:v>
                </c:pt>
                <c:pt idx="11">
                  <c:v>P17</c:v>
                </c:pt>
                <c:pt idx="12">
                  <c:v>P22</c:v>
                </c:pt>
                <c:pt idx="13">
                  <c:v>P23</c:v>
                </c:pt>
              </c:strCache>
            </c:strRef>
          </c:cat>
          <c:val>
            <c:numRef>
              <c:f>Hoja2!$J$7:$W$7</c:f>
              <c:numCache>
                <c:formatCode>General</c:formatCode>
                <c:ptCount val="14"/>
                <c:pt idx="0">
                  <c:v>88.888888888888886</c:v>
                </c:pt>
                <c:pt idx="1">
                  <c:v>88.888888888888886</c:v>
                </c:pt>
                <c:pt idx="2">
                  <c:v>83.333333333333329</c:v>
                </c:pt>
                <c:pt idx="3">
                  <c:v>77.777777777777771</c:v>
                </c:pt>
                <c:pt idx="4">
                  <c:v>50</c:v>
                </c:pt>
                <c:pt idx="5">
                  <c:v>38.888888888888886</c:v>
                </c:pt>
                <c:pt idx="6">
                  <c:v>38.888888888888886</c:v>
                </c:pt>
                <c:pt idx="7">
                  <c:v>38.888888888888886</c:v>
                </c:pt>
                <c:pt idx="8">
                  <c:v>33.333333333333336</c:v>
                </c:pt>
                <c:pt idx="9">
                  <c:v>22.222222222222221</c:v>
                </c:pt>
                <c:pt idx="10">
                  <c:v>22.222222222222221</c:v>
                </c:pt>
                <c:pt idx="11">
                  <c:v>22.222222222222221</c:v>
                </c:pt>
                <c:pt idx="12">
                  <c:v>22.222222222222221</c:v>
                </c:pt>
                <c:pt idx="13">
                  <c:v>5.5555555555555554</c:v>
                </c:pt>
              </c:numCache>
            </c:numRef>
          </c:val>
          <c:extLst>
            <c:ext xmlns:c16="http://schemas.microsoft.com/office/drawing/2014/chart" uri="{C3380CC4-5D6E-409C-BE32-E72D297353CC}">
              <c16:uniqueId val="{00000000-2558-43D4-9FD7-73212BFBC821}"/>
            </c:ext>
          </c:extLst>
        </c:ser>
        <c:dLbls>
          <c:showLegendKey val="0"/>
          <c:showVal val="0"/>
          <c:showCatName val="0"/>
          <c:showSerName val="0"/>
          <c:showPercent val="0"/>
          <c:showBubbleSize val="0"/>
        </c:dLbls>
        <c:gapWidth val="150"/>
        <c:axId val="159633792"/>
        <c:axId val="159636096"/>
      </c:barChart>
      <c:catAx>
        <c:axId val="159633792"/>
        <c:scaling>
          <c:orientation val="minMax"/>
        </c:scaling>
        <c:delete val="0"/>
        <c:axPos val="b"/>
        <c:numFmt formatCode="General" sourceLinked="0"/>
        <c:majorTickMark val="out"/>
        <c:minorTickMark val="none"/>
        <c:tickLblPos val="nextTo"/>
        <c:txPr>
          <a:bodyPr rot="-5400000" vert="horz"/>
          <a:lstStyle/>
          <a:p>
            <a:pPr>
              <a:defRPr/>
            </a:pPr>
            <a:endParaRPr lang="es-ES"/>
          </a:p>
        </c:txPr>
        <c:crossAx val="159636096"/>
        <c:crosses val="autoZero"/>
        <c:auto val="1"/>
        <c:lblAlgn val="ctr"/>
        <c:lblOffset val="100"/>
        <c:noMultiLvlLbl val="0"/>
      </c:catAx>
      <c:valAx>
        <c:axId val="159636096"/>
        <c:scaling>
          <c:orientation val="minMax"/>
          <c:max val="100"/>
          <c:min val="0"/>
        </c:scaling>
        <c:delete val="0"/>
        <c:axPos val="l"/>
        <c:majorGridlines/>
        <c:numFmt formatCode="General" sourceLinked="1"/>
        <c:majorTickMark val="out"/>
        <c:minorTickMark val="none"/>
        <c:tickLblPos val="nextTo"/>
        <c:txPr>
          <a:bodyPr/>
          <a:lstStyle/>
          <a:p>
            <a:pPr>
              <a:defRPr sz="900"/>
            </a:pPr>
            <a:endParaRPr lang="es-ES"/>
          </a:p>
        </c:txPr>
        <c:crossAx val="159633792"/>
        <c:crosses val="autoZero"/>
        <c:crossBetween val="between"/>
        <c:majorUnit val="10"/>
      </c:valAx>
    </c:plotArea>
    <c:plotVisOnly val="1"/>
    <c:dispBlanksAs val="gap"/>
    <c:showDLblsOverMax val="0"/>
  </c:chart>
  <c:spPr>
    <a:ln cap="rnd">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20000"/>
                <a:lumOff val="80000"/>
              </a:schemeClr>
            </a:solidFill>
            <a:ln>
              <a:solidFill>
                <a:schemeClr val="tx1"/>
              </a:solidFill>
            </a:ln>
          </c:spPr>
          <c:invertIfNegative val="0"/>
          <c:cat>
            <c:strRef>
              <c:f>Hoja2!$X$6:$AC$6</c:f>
              <c:strCache>
                <c:ptCount val="6"/>
                <c:pt idx="0">
                  <c:v>P5</c:v>
                </c:pt>
                <c:pt idx="1">
                  <c:v>P6</c:v>
                </c:pt>
                <c:pt idx="2">
                  <c:v>P8</c:v>
                </c:pt>
                <c:pt idx="3">
                  <c:v>P15</c:v>
                </c:pt>
                <c:pt idx="4">
                  <c:v>P21</c:v>
                </c:pt>
                <c:pt idx="5">
                  <c:v>P16</c:v>
                </c:pt>
              </c:strCache>
            </c:strRef>
          </c:cat>
          <c:val>
            <c:numRef>
              <c:f>Hoja2!$X$7:$AC$7</c:f>
              <c:numCache>
                <c:formatCode>General</c:formatCode>
                <c:ptCount val="6"/>
                <c:pt idx="0">
                  <c:v>88.888888888888886</c:v>
                </c:pt>
                <c:pt idx="1">
                  <c:v>88.888888888888886</c:v>
                </c:pt>
                <c:pt idx="2">
                  <c:v>66.666666666666671</c:v>
                </c:pt>
                <c:pt idx="3">
                  <c:v>33.333333333333336</c:v>
                </c:pt>
                <c:pt idx="4">
                  <c:v>16.666666666666668</c:v>
                </c:pt>
                <c:pt idx="5">
                  <c:v>11.111111111111111</c:v>
                </c:pt>
              </c:numCache>
            </c:numRef>
          </c:val>
          <c:extLst>
            <c:ext xmlns:c16="http://schemas.microsoft.com/office/drawing/2014/chart" uri="{C3380CC4-5D6E-409C-BE32-E72D297353CC}">
              <c16:uniqueId val="{00000000-9054-4AEC-B055-A05692D5D77A}"/>
            </c:ext>
          </c:extLst>
        </c:ser>
        <c:dLbls>
          <c:showLegendKey val="0"/>
          <c:showVal val="0"/>
          <c:showCatName val="0"/>
          <c:showSerName val="0"/>
          <c:showPercent val="0"/>
          <c:showBubbleSize val="0"/>
        </c:dLbls>
        <c:gapWidth val="150"/>
        <c:axId val="159869952"/>
        <c:axId val="160154368"/>
      </c:barChart>
      <c:catAx>
        <c:axId val="159869952"/>
        <c:scaling>
          <c:orientation val="minMax"/>
        </c:scaling>
        <c:delete val="0"/>
        <c:axPos val="b"/>
        <c:numFmt formatCode="General" sourceLinked="0"/>
        <c:majorTickMark val="out"/>
        <c:minorTickMark val="none"/>
        <c:tickLblPos val="nextTo"/>
        <c:txPr>
          <a:bodyPr rot="-5400000" vert="horz"/>
          <a:lstStyle/>
          <a:p>
            <a:pPr>
              <a:defRPr/>
            </a:pPr>
            <a:endParaRPr lang="es-ES"/>
          </a:p>
        </c:txPr>
        <c:crossAx val="160154368"/>
        <c:crosses val="autoZero"/>
        <c:auto val="1"/>
        <c:lblAlgn val="ctr"/>
        <c:lblOffset val="100"/>
        <c:noMultiLvlLbl val="0"/>
      </c:catAx>
      <c:valAx>
        <c:axId val="160154368"/>
        <c:scaling>
          <c:orientation val="minMax"/>
          <c:max val="100"/>
          <c:min val="0"/>
        </c:scaling>
        <c:delete val="0"/>
        <c:axPos val="l"/>
        <c:majorGridlines/>
        <c:numFmt formatCode="General" sourceLinked="1"/>
        <c:majorTickMark val="out"/>
        <c:minorTickMark val="none"/>
        <c:tickLblPos val="nextTo"/>
        <c:txPr>
          <a:bodyPr/>
          <a:lstStyle/>
          <a:p>
            <a:pPr>
              <a:defRPr sz="900"/>
            </a:pPr>
            <a:endParaRPr lang="es-ES"/>
          </a:p>
        </c:txPr>
        <c:crossAx val="159869952"/>
        <c:crosses val="autoZero"/>
        <c:crossBetween val="between"/>
        <c:majorUnit val="10"/>
      </c:valAx>
    </c:plotArea>
    <c:plotVisOnly val="1"/>
    <c:dispBlanksAs val="gap"/>
    <c:showDLblsOverMax val="0"/>
  </c:chart>
  <c:spPr>
    <a:ln cap="rnd">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2">
                <a:lumMod val="90000"/>
              </a:schemeClr>
            </a:solidFill>
            <a:ln>
              <a:solidFill>
                <a:schemeClr val="tx1"/>
              </a:solidFill>
            </a:ln>
          </c:spPr>
          <c:invertIfNegative val="0"/>
          <c:cat>
            <c:strRef>
              <c:f>Hoja2!$AF$6:$AH$6</c:f>
              <c:strCache>
                <c:ptCount val="2"/>
                <c:pt idx="0">
                  <c:v>P19</c:v>
                </c:pt>
                <c:pt idx="1">
                  <c:v>P24</c:v>
                </c:pt>
              </c:strCache>
            </c:strRef>
          </c:cat>
          <c:val>
            <c:numRef>
              <c:f>Hoja2!$AF$7:$AH$7</c:f>
              <c:numCache>
                <c:formatCode>General</c:formatCode>
                <c:ptCount val="3"/>
                <c:pt idx="0">
                  <c:v>22.222222222222221</c:v>
                </c:pt>
                <c:pt idx="1">
                  <c:v>5.5555555555555554</c:v>
                </c:pt>
              </c:numCache>
            </c:numRef>
          </c:val>
          <c:extLst>
            <c:ext xmlns:c16="http://schemas.microsoft.com/office/drawing/2014/chart" uri="{C3380CC4-5D6E-409C-BE32-E72D297353CC}">
              <c16:uniqueId val="{00000000-0F00-41CF-B0FC-417009166D2D}"/>
            </c:ext>
          </c:extLst>
        </c:ser>
        <c:dLbls>
          <c:showLegendKey val="0"/>
          <c:showVal val="0"/>
          <c:showCatName val="0"/>
          <c:showSerName val="0"/>
          <c:showPercent val="0"/>
          <c:showBubbleSize val="0"/>
        </c:dLbls>
        <c:gapWidth val="150"/>
        <c:axId val="196071808"/>
        <c:axId val="196074112"/>
      </c:barChart>
      <c:catAx>
        <c:axId val="196071808"/>
        <c:scaling>
          <c:orientation val="minMax"/>
        </c:scaling>
        <c:delete val="0"/>
        <c:axPos val="b"/>
        <c:numFmt formatCode="General" sourceLinked="0"/>
        <c:majorTickMark val="out"/>
        <c:minorTickMark val="none"/>
        <c:tickLblPos val="nextTo"/>
        <c:txPr>
          <a:bodyPr rot="-5400000" vert="horz"/>
          <a:lstStyle/>
          <a:p>
            <a:pPr>
              <a:defRPr sz="950" baseline="0"/>
            </a:pPr>
            <a:endParaRPr lang="es-ES"/>
          </a:p>
        </c:txPr>
        <c:crossAx val="196074112"/>
        <c:crosses val="autoZero"/>
        <c:auto val="1"/>
        <c:lblAlgn val="ctr"/>
        <c:lblOffset val="100"/>
        <c:noMultiLvlLbl val="0"/>
      </c:catAx>
      <c:valAx>
        <c:axId val="196074112"/>
        <c:scaling>
          <c:orientation val="minMax"/>
          <c:max val="100"/>
          <c:min val="0"/>
        </c:scaling>
        <c:delete val="0"/>
        <c:axPos val="l"/>
        <c:majorGridlines/>
        <c:numFmt formatCode="General" sourceLinked="1"/>
        <c:majorTickMark val="out"/>
        <c:minorTickMark val="none"/>
        <c:tickLblPos val="nextTo"/>
        <c:txPr>
          <a:bodyPr/>
          <a:lstStyle/>
          <a:p>
            <a:pPr>
              <a:defRPr sz="900"/>
            </a:pPr>
            <a:endParaRPr lang="es-ES"/>
          </a:p>
        </c:txPr>
        <c:crossAx val="196071808"/>
        <c:crosses val="autoZero"/>
        <c:crossBetween val="between"/>
        <c:majorUnit val="10"/>
      </c:valAx>
    </c:plotArea>
    <c:plotVisOnly val="1"/>
    <c:dispBlanksAs val="gap"/>
    <c:showDLblsOverMax val="0"/>
  </c:chart>
  <c:spPr>
    <a:ln cap="rnd">
      <a:solidFill>
        <a:schemeClr val="tx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20000"/>
                <a:lumOff val="80000"/>
              </a:schemeClr>
            </a:solidFill>
            <a:ln>
              <a:solidFill>
                <a:schemeClr val="tx1"/>
              </a:solidFill>
            </a:ln>
          </c:spPr>
          <c:invertIfNegative val="0"/>
          <c:cat>
            <c:strRef>
              <c:f>Hoja2!$AD$6:$AG$6</c:f>
              <c:strCache>
                <c:ptCount val="4"/>
                <c:pt idx="0">
                  <c:v>P4</c:v>
                </c:pt>
                <c:pt idx="1">
                  <c:v>P14</c:v>
                </c:pt>
                <c:pt idx="2">
                  <c:v>P19</c:v>
                </c:pt>
                <c:pt idx="3">
                  <c:v>P24</c:v>
                </c:pt>
              </c:strCache>
            </c:strRef>
          </c:cat>
          <c:val>
            <c:numRef>
              <c:f>Hoja2!$AD$7:$AG$7</c:f>
              <c:numCache>
                <c:formatCode>General</c:formatCode>
                <c:ptCount val="4"/>
                <c:pt idx="0">
                  <c:v>83.333333333333329</c:v>
                </c:pt>
                <c:pt idx="1">
                  <c:v>77.777777777777771</c:v>
                </c:pt>
                <c:pt idx="2">
                  <c:v>22.222222222222221</c:v>
                </c:pt>
                <c:pt idx="3">
                  <c:v>5.5555555555555554</c:v>
                </c:pt>
              </c:numCache>
            </c:numRef>
          </c:val>
          <c:extLst>
            <c:ext xmlns:c16="http://schemas.microsoft.com/office/drawing/2014/chart" uri="{C3380CC4-5D6E-409C-BE32-E72D297353CC}">
              <c16:uniqueId val="{00000000-9054-4AEC-B055-A05692D5D77A}"/>
            </c:ext>
          </c:extLst>
        </c:ser>
        <c:dLbls>
          <c:showLegendKey val="0"/>
          <c:showVal val="0"/>
          <c:showCatName val="0"/>
          <c:showSerName val="0"/>
          <c:showPercent val="0"/>
          <c:showBubbleSize val="0"/>
        </c:dLbls>
        <c:gapWidth val="150"/>
        <c:axId val="208009088"/>
        <c:axId val="209276288"/>
      </c:barChart>
      <c:catAx>
        <c:axId val="208009088"/>
        <c:scaling>
          <c:orientation val="minMax"/>
        </c:scaling>
        <c:delete val="0"/>
        <c:axPos val="b"/>
        <c:numFmt formatCode="General" sourceLinked="0"/>
        <c:majorTickMark val="out"/>
        <c:minorTickMark val="none"/>
        <c:tickLblPos val="nextTo"/>
        <c:txPr>
          <a:bodyPr rot="-5400000" vert="horz"/>
          <a:lstStyle/>
          <a:p>
            <a:pPr>
              <a:defRPr/>
            </a:pPr>
            <a:endParaRPr lang="es-ES"/>
          </a:p>
        </c:txPr>
        <c:crossAx val="209276288"/>
        <c:crosses val="autoZero"/>
        <c:auto val="1"/>
        <c:lblAlgn val="ctr"/>
        <c:lblOffset val="100"/>
        <c:noMultiLvlLbl val="0"/>
      </c:catAx>
      <c:valAx>
        <c:axId val="209276288"/>
        <c:scaling>
          <c:orientation val="minMax"/>
          <c:max val="100"/>
          <c:min val="0"/>
        </c:scaling>
        <c:delete val="0"/>
        <c:axPos val="l"/>
        <c:majorGridlines/>
        <c:numFmt formatCode="General" sourceLinked="1"/>
        <c:majorTickMark val="out"/>
        <c:minorTickMark val="none"/>
        <c:tickLblPos val="nextTo"/>
        <c:txPr>
          <a:bodyPr/>
          <a:lstStyle/>
          <a:p>
            <a:pPr>
              <a:defRPr sz="900"/>
            </a:pPr>
            <a:endParaRPr lang="es-ES"/>
          </a:p>
        </c:txPr>
        <c:crossAx val="208009088"/>
        <c:crosses val="autoZero"/>
        <c:crossBetween val="between"/>
        <c:majorUnit val="10"/>
      </c:valAx>
    </c:plotArea>
    <c:plotVisOnly val="1"/>
    <c:dispBlanksAs val="gap"/>
    <c:showDLblsOverMax val="0"/>
  </c:chart>
  <c:spPr>
    <a:ln cap="rnd">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31749</xdr:colOff>
      <xdr:row>60</xdr:row>
      <xdr:rowOff>100852</xdr:rowOff>
    </xdr:from>
    <xdr:to>
      <xdr:col>15</xdr:col>
      <xdr:colOff>291352</xdr:colOff>
      <xdr:row>74</xdr:row>
      <xdr:rowOff>15202</xdr:rowOff>
    </xdr:to>
    <xdr:graphicFrame macro="">
      <xdr:nvGraphicFramePr>
        <xdr:cNvPr id="8" name="7 Gráfico">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11207</xdr:colOff>
      <xdr:row>60</xdr:row>
      <xdr:rowOff>96943</xdr:rowOff>
    </xdr:from>
    <xdr:to>
      <xdr:col>21</xdr:col>
      <xdr:colOff>268943</xdr:colOff>
      <xdr:row>74</xdr:row>
      <xdr:rowOff>11293</xdr:rowOff>
    </xdr:to>
    <xdr:graphicFrame macro="">
      <xdr:nvGraphicFramePr>
        <xdr:cNvPr id="10" name="9 Gráfico">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60</xdr:row>
      <xdr:rowOff>91921</xdr:rowOff>
    </xdr:from>
    <xdr:to>
      <xdr:col>26</xdr:col>
      <xdr:colOff>0</xdr:colOff>
      <xdr:row>74</xdr:row>
      <xdr:rowOff>6271</xdr:rowOff>
    </xdr:to>
    <xdr:graphicFrame macro="">
      <xdr:nvGraphicFramePr>
        <xdr:cNvPr id="12" name="11 Gráfico">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26</xdr:col>
      <xdr:colOff>22410</xdr:colOff>
      <xdr:row>48</xdr:row>
      <xdr:rowOff>89648</xdr:rowOff>
    </xdr:from>
    <xdr:ext cx="2711826" cy="2667000"/>
    <xdr:sp macro="" textlink="">
      <xdr:nvSpPr>
        <xdr:cNvPr id="18" name="Flecha: hacia la izquierda 3">
          <a:extLst>
            <a:ext uri="{FF2B5EF4-FFF2-40B4-BE49-F238E27FC236}">
              <a16:creationId xmlns:a16="http://schemas.microsoft.com/office/drawing/2014/main" id="{00000000-0008-0000-0200-000012000000}"/>
            </a:ext>
          </a:extLst>
        </xdr:cNvPr>
        <xdr:cNvSpPr/>
      </xdr:nvSpPr>
      <xdr:spPr>
        <a:xfrm>
          <a:off x="10365439" y="9401736"/>
          <a:ext cx="2711826" cy="2667000"/>
        </a:xfrm>
        <a:prstGeom prst="leftArrow">
          <a:avLst>
            <a:gd name="adj1" fmla="val 84665"/>
            <a:gd name="adj2" fmla="val 15646"/>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72000" spcCol="0" rtlCol="0" anchor="ctr">
          <a:noAutofit/>
        </a:bodyPr>
        <a:lstStyle/>
        <a:p>
          <a:pPr marL="0" lvl="0" indent="0" algn="ctr">
            <a:lnSpc>
              <a:spcPts val="1100"/>
            </a:lnSpc>
          </a:pPr>
          <a:r>
            <a:rPr lang="es-PE" sz="1200" b="1" u="none">
              <a:solidFill>
                <a:sysClr val="windowText" lastClr="000000"/>
              </a:solidFill>
              <a:effectLst/>
              <a:latin typeface="Arial Narrow" panose="020B0606020202030204" pitchFamily="34" charset="0"/>
              <a:ea typeface="+mn-ea"/>
              <a:cs typeface="+mn-cs"/>
            </a:rPr>
            <a:t>Los datos de las columnas</a:t>
          </a:r>
          <a:r>
            <a:rPr lang="es-PE" sz="1200" b="1" u="none" baseline="0">
              <a:solidFill>
                <a:sysClr val="windowText" lastClr="000000"/>
              </a:solidFill>
              <a:effectLst/>
              <a:latin typeface="Arial Narrow" panose="020B0606020202030204" pitchFamily="34" charset="0"/>
              <a:ea typeface="+mn-ea"/>
              <a:cs typeface="+mn-cs"/>
            </a:rPr>
            <a:t> </a:t>
          </a:r>
          <a:r>
            <a:rPr lang="es-PE" sz="1200" b="1" u="none">
              <a:solidFill>
                <a:sysClr val="windowText" lastClr="000000"/>
              </a:solidFill>
              <a:effectLst/>
              <a:latin typeface="Arial Narrow" panose="020B0606020202030204" pitchFamily="34" charset="0"/>
              <a:ea typeface="+mn-ea"/>
              <a:cs typeface="+mn-cs"/>
            </a:rPr>
            <a:t>brindan información del conjunto de estudiantes de su aula.</a:t>
          </a:r>
        </a:p>
        <a:p>
          <a:pPr algn="l">
            <a:lnSpc>
              <a:spcPts val="1100"/>
            </a:lnSpc>
          </a:pPr>
          <a:endParaRPr lang="es-PE" sz="1200" b="1">
            <a:solidFill>
              <a:sysClr val="windowText" lastClr="000000"/>
            </a:solidFill>
            <a:latin typeface="Arial Narrow" panose="020B0606020202030204" pitchFamily="34" charset="0"/>
          </a:endParaRPr>
        </a:p>
        <a:p>
          <a:pPr algn="l">
            <a:lnSpc>
              <a:spcPts val="1100"/>
            </a:lnSpc>
          </a:pPr>
          <a:r>
            <a:rPr lang="es-PE" sz="1050" b="0">
              <a:solidFill>
                <a:sysClr val="windowText" lastClr="000000"/>
              </a:solidFill>
              <a:latin typeface="Arial Narrow" panose="020B0606020202030204" pitchFamily="34" charset="0"/>
            </a:rPr>
            <a:t>Observe los resultados por cada pregunta de la prueba</a:t>
          </a:r>
          <a:r>
            <a:rPr lang="es-PE" sz="1050" b="0" baseline="0">
              <a:solidFill>
                <a:sysClr val="windowText" lastClr="000000"/>
              </a:solidFill>
              <a:latin typeface="Arial Narrow" panose="020B0606020202030204" pitchFamily="34" charset="0"/>
            </a:rPr>
            <a:t> </a:t>
          </a:r>
          <a:r>
            <a:rPr lang="es-PE" sz="1050" b="0">
              <a:solidFill>
                <a:sysClr val="windowText" lastClr="000000"/>
              </a:solidFill>
              <a:latin typeface="Arial Narrow" panose="020B0606020202030204" pitchFamily="34" charset="0"/>
            </a:rPr>
            <a:t>e identifique con qué </a:t>
          </a:r>
          <a:r>
            <a:rPr lang="es-PE" sz="1050" b="1">
              <a:solidFill>
                <a:sysClr val="windowText" lastClr="000000"/>
              </a:solidFill>
              <a:latin typeface="Arial Narrow" panose="020B0606020202030204" pitchFamily="34" charset="0"/>
            </a:rPr>
            <a:t>desempeños</a:t>
          </a:r>
          <a:r>
            <a:rPr lang="es-PE" sz="1050" b="0">
              <a:solidFill>
                <a:sysClr val="windowText" lastClr="000000"/>
              </a:solidFill>
              <a:latin typeface="Arial Narrow" panose="020B0606020202030204" pitchFamily="34" charset="0"/>
            </a:rPr>
            <a:t> y </a:t>
          </a:r>
          <a:r>
            <a:rPr lang="es-PE" sz="1050" b="1">
              <a:solidFill>
                <a:sysClr val="windowText" lastClr="000000"/>
              </a:solidFill>
              <a:latin typeface="Arial Narrow" panose="020B0606020202030204" pitchFamily="34" charset="0"/>
            </a:rPr>
            <a:t>capacidades</a:t>
          </a:r>
          <a:r>
            <a:rPr lang="es-PE" sz="1050" b="0">
              <a:solidFill>
                <a:sysClr val="windowText" lastClr="000000"/>
              </a:solidFill>
              <a:latin typeface="Arial Narrow" panose="020B0606020202030204" pitchFamily="34" charset="0"/>
            </a:rPr>
            <a:t> se relacionan los </a:t>
          </a:r>
          <a:r>
            <a:rPr lang="es-PE" sz="1050" b="1">
              <a:solidFill>
                <a:sysClr val="windowText" lastClr="000000"/>
              </a:solidFill>
              <a:latin typeface="Arial Narrow" panose="020B0606020202030204" pitchFamily="34" charset="0"/>
            </a:rPr>
            <a:t>aciertos</a:t>
          </a:r>
          <a:r>
            <a:rPr lang="es-PE" sz="1050" b="0">
              <a:solidFill>
                <a:sysClr val="windowText" lastClr="000000"/>
              </a:solidFill>
              <a:latin typeface="Arial Narrow" panose="020B0606020202030204" pitchFamily="34" charset="0"/>
            </a:rPr>
            <a:t> y los </a:t>
          </a:r>
          <a:r>
            <a:rPr lang="es-PE" sz="1050" b="1">
              <a:solidFill>
                <a:sysClr val="windowText" lastClr="000000"/>
              </a:solidFill>
              <a:latin typeface="Arial Narrow" panose="020B0606020202030204" pitchFamily="34" charset="0"/>
            </a:rPr>
            <a:t>errores</a:t>
          </a:r>
          <a:r>
            <a:rPr lang="es-PE" sz="1050" b="0">
              <a:solidFill>
                <a:sysClr val="windowText" lastClr="000000"/>
              </a:solidFill>
              <a:latin typeface="Arial Narrow" panose="020B0606020202030204" pitchFamily="34" charset="0"/>
            </a:rPr>
            <a:t> más frecuentes.</a:t>
          </a:r>
          <a:r>
            <a:rPr lang="es-PE" sz="1050" b="0" baseline="0">
              <a:latin typeface="Arial Narrow" panose="020B0606020202030204" pitchFamily="34" charset="0"/>
            </a:rPr>
            <a:t>.</a:t>
          </a:r>
          <a:r>
            <a:rPr lang="es-PE" sz="1050" b="0">
              <a:solidFill>
                <a:sysClr val="windowText" lastClr="000000"/>
              </a:solidFill>
              <a:latin typeface="Arial Narrow" panose="020B0606020202030204" pitchFamily="34" charset="0"/>
            </a:rPr>
            <a:t>Estos datos son un insumo que le permitirá </a:t>
          </a:r>
          <a:r>
            <a:rPr lang="es-PE" sz="1050" b="1" u="none">
              <a:solidFill>
                <a:sysClr val="windowText" lastClr="000000"/>
              </a:solidFill>
              <a:latin typeface="Arial Narrow" panose="020B0606020202030204" pitchFamily="34" charset="0"/>
            </a:rPr>
            <a:t>elaborar conclusiones </a:t>
          </a:r>
          <a:r>
            <a:rPr lang="es-PE" sz="1050" b="0" u="none">
              <a:solidFill>
                <a:sysClr val="windowText" lastClr="000000"/>
              </a:solidFill>
              <a:latin typeface="Arial Narrow" panose="020B0606020202030204" pitchFamily="34" charset="0"/>
            </a:rPr>
            <a:t>y </a:t>
          </a:r>
          <a:r>
            <a:rPr lang="es-PE" sz="1050" b="1" u="none">
              <a:solidFill>
                <a:sysClr val="windowText" lastClr="000000"/>
              </a:solidFill>
              <a:latin typeface="Arial Narrow" panose="020B0606020202030204" pitchFamily="34" charset="0"/>
            </a:rPr>
            <a:t>tomar decisiones</a:t>
          </a:r>
          <a:r>
            <a:rPr lang="es-PE" sz="1050" b="0" u="none">
              <a:solidFill>
                <a:sysClr val="windowText" lastClr="000000"/>
              </a:solidFill>
              <a:latin typeface="Arial Narrow" panose="020B0606020202030204" pitchFamily="34" charset="0"/>
            </a:rPr>
            <a:t> </a:t>
          </a:r>
          <a:r>
            <a:rPr lang="es-PE" sz="1050" b="0">
              <a:solidFill>
                <a:sysClr val="windowText" lastClr="000000"/>
              </a:solidFill>
              <a:latin typeface="Arial Narrow" panose="020B0606020202030204" pitchFamily="34" charset="0"/>
            </a:rPr>
            <a:t>en su </a:t>
          </a:r>
          <a:r>
            <a:rPr lang="es-PE" sz="1050" b="1">
              <a:solidFill>
                <a:sysClr val="windowText" lastClr="000000"/>
              </a:solidFill>
              <a:latin typeface="Arial Narrow" panose="020B0606020202030204" pitchFamily="34" charset="0"/>
            </a:rPr>
            <a:t>labor pedagógica </a:t>
          </a:r>
          <a:r>
            <a:rPr lang="es-PE" sz="1050" b="0">
              <a:solidFill>
                <a:sysClr val="windowText" lastClr="000000"/>
              </a:solidFill>
              <a:latin typeface="Arial Narrow" panose="020B0606020202030204" pitchFamily="34" charset="0"/>
            </a:rPr>
            <a:t>respecto del conjunto de estudiantes de su aula. </a:t>
          </a:r>
        </a:p>
        <a:p>
          <a:pPr algn="l">
            <a:lnSpc>
              <a:spcPts val="1100"/>
            </a:lnSpc>
          </a:pPr>
          <a:r>
            <a:rPr lang="es-PE" sz="1050" b="0">
              <a:solidFill>
                <a:sysClr val="windowText" lastClr="000000"/>
              </a:solidFill>
              <a:latin typeface="Arial Narrow" panose="020B0606020202030204" pitchFamily="34" charset="0"/>
            </a:rPr>
            <a:t>El manual de uso respectivo brinda orientaciones para la  retroalimentación.</a:t>
          </a:r>
        </a:p>
      </xdr:txBody>
    </xdr:sp>
    <xdr:clientData/>
  </xdr:oneCellAnchor>
  <xdr:oneCellAnchor>
    <xdr:from>
      <xdr:col>29</xdr:col>
      <xdr:colOff>17481</xdr:colOff>
      <xdr:row>7</xdr:row>
      <xdr:rowOff>165848</xdr:rowOff>
    </xdr:from>
    <xdr:ext cx="1607372" cy="6053417"/>
    <xdr:sp macro="" textlink="">
      <xdr:nvSpPr>
        <xdr:cNvPr id="14" name="Flecha: hacia la izquierda 3">
          <a:extLst>
            <a:ext uri="{FF2B5EF4-FFF2-40B4-BE49-F238E27FC236}">
              <a16:creationId xmlns:a16="http://schemas.microsoft.com/office/drawing/2014/main" id="{00000000-0008-0000-0200-00000E000000}"/>
            </a:ext>
          </a:extLst>
        </xdr:cNvPr>
        <xdr:cNvSpPr/>
      </xdr:nvSpPr>
      <xdr:spPr>
        <a:xfrm>
          <a:off x="11469893" y="2978524"/>
          <a:ext cx="1607372" cy="6053417"/>
        </a:xfrm>
        <a:prstGeom prst="leftArrow">
          <a:avLst>
            <a:gd name="adj1" fmla="val 59956"/>
            <a:gd name="adj2" fmla="val 28361"/>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1100"/>
            </a:lnSpc>
          </a:pPr>
          <a:endParaRPr lang="es-PE" sz="1050" b="1">
            <a:latin typeface="Arial Narrow" panose="020B0606020202030204" pitchFamily="34" charset="0"/>
          </a:endParaRPr>
        </a:p>
        <a:p>
          <a:pPr algn="ctr"/>
          <a:r>
            <a:rPr lang="es-PE" sz="1200" b="1" u="none">
              <a:solidFill>
                <a:sysClr val="windowText" lastClr="000000"/>
              </a:solidFill>
              <a:effectLst/>
              <a:latin typeface="Arial Narrow" panose="020B0606020202030204" pitchFamily="34" charset="0"/>
              <a:ea typeface="+mn-ea"/>
              <a:cs typeface="+mn-cs"/>
            </a:rPr>
            <a:t>Los datos de las filas brindan información</a:t>
          </a:r>
          <a:r>
            <a:rPr lang="es-PE" sz="1200" b="1" u="none" baseline="0">
              <a:solidFill>
                <a:sysClr val="windowText" lastClr="000000"/>
              </a:solidFill>
              <a:effectLst/>
              <a:latin typeface="Arial Narrow" panose="020B0606020202030204" pitchFamily="34" charset="0"/>
              <a:ea typeface="+mn-ea"/>
              <a:cs typeface="+mn-cs"/>
            </a:rPr>
            <a:t> de cada uno de sus </a:t>
          </a:r>
          <a:endParaRPr lang="es-PE" sz="1200" b="1" u="none">
            <a:solidFill>
              <a:sysClr val="windowText" lastClr="000000"/>
            </a:solidFill>
            <a:effectLst/>
            <a:latin typeface="Arial Narrow" panose="020B0606020202030204" pitchFamily="34" charset="0"/>
            <a:ea typeface="+mn-ea"/>
            <a:cs typeface="+mn-cs"/>
          </a:endParaRPr>
        </a:p>
        <a:p>
          <a:pPr algn="ctr"/>
          <a:r>
            <a:rPr lang="es-PE" sz="1200" b="1" u="none">
              <a:solidFill>
                <a:sysClr val="windowText" lastClr="000000"/>
              </a:solidFill>
              <a:effectLst/>
              <a:latin typeface="Arial Narrow" panose="020B0606020202030204" pitchFamily="34" charset="0"/>
              <a:ea typeface="+mn-ea"/>
              <a:cs typeface="+mn-cs"/>
            </a:rPr>
            <a:t>estudiantes.</a:t>
          </a:r>
        </a:p>
        <a:p>
          <a:pPr algn="ctr"/>
          <a:endParaRPr lang="es-PE" sz="1050" b="1">
            <a:solidFill>
              <a:sysClr val="windowText" lastClr="000000"/>
            </a:solidFill>
            <a:effectLst/>
            <a:latin typeface="Arial Narrow" panose="020B0606020202030204" pitchFamily="34" charset="0"/>
            <a:ea typeface="+mn-ea"/>
            <a:cs typeface="+mn-cs"/>
          </a:endParaRPr>
        </a:p>
        <a:p>
          <a:pPr algn="l"/>
          <a:r>
            <a:rPr lang="es-PE" sz="1050" b="0">
              <a:solidFill>
                <a:sysClr val="windowText" lastClr="000000"/>
              </a:solidFill>
              <a:effectLst/>
              <a:latin typeface="Arial Narrow" panose="020B0606020202030204" pitchFamily="34" charset="0"/>
              <a:ea typeface="+mn-ea"/>
              <a:cs typeface="+mn-cs"/>
            </a:rPr>
            <a:t>Observe los colores o el tramado de las celdas y el resumen por cada estudiante.</a:t>
          </a:r>
        </a:p>
        <a:p>
          <a:pPr algn="ctr"/>
          <a:endParaRPr lang="es-PE" sz="1050" b="0">
            <a:solidFill>
              <a:sysClr val="windowText" lastClr="000000"/>
            </a:solidFill>
            <a:effectLst/>
            <a:latin typeface="Arial Narrow" panose="020B0606020202030204" pitchFamily="34" charset="0"/>
            <a:ea typeface="+mn-ea"/>
            <a:cs typeface="+mn-cs"/>
          </a:endParaRPr>
        </a:p>
        <a:p>
          <a:pPr algn="l"/>
          <a:r>
            <a:rPr lang="es-PE" sz="1050" b="0">
              <a:solidFill>
                <a:sysClr val="windowText" lastClr="000000"/>
              </a:solidFill>
              <a:effectLst/>
              <a:latin typeface="Arial Narrow" panose="020B0606020202030204" pitchFamily="34" charset="0"/>
              <a:ea typeface="+mn-ea"/>
              <a:cs typeface="+mn-cs"/>
            </a:rPr>
            <a:t>Luego, el </a:t>
          </a:r>
          <a:r>
            <a:rPr lang="es-PE" sz="1050" b="1">
              <a:solidFill>
                <a:sysClr val="windowText" lastClr="000000"/>
              </a:solidFill>
              <a:effectLst/>
              <a:latin typeface="Arial Narrow" panose="020B0606020202030204" pitchFamily="34" charset="0"/>
              <a:ea typeface="+mn-ea"/>
              <a:cs typeface="+mn-cs"/>
            </a:rPr>
            <a:t>análisis pedagógico</a:t>
          </a:r>
          <a:r>
            <a:rPr lang="es-PE" sz="1050" b="0">
              <a:solidFill>
                <a:sysClr val="windowText" lastClr="000000"/>
              </a:solidFill>
              <a:effectLst/>
              <a:latin typeface="Arial Narrow" panose="020B0606020202030204" pitchFamily="34" charset="0"/>
              <a:ea typeface="+mn-ea"/>
              <a:cs typeface="+mn-cs"/>
            </a:rPr>
            <a:t> de estos datos específicos servirá para que realice una adecuada </a:t>
          </a:r>
          <a:r>
            <a:rPr lang="es-PE" sz="1050" b="1" u="none">
              <a:solidFill>
                <a:sysClr val="windowText" lastClr="000000"/>
              </a:solidFill>
              <a:effectLst/>
              <a:latin typeface="Arial Narrow" panose="020B0606020202030204" pitchFamily="34" charset="0"/>
              <a:ea typeface="+mn-ea"/>
              <a:cs typeface="+mn-cs"/>
            </a:rPr>
            <a:t>retroalimentación</a:t>
          </a:r>
          <a:r>
            <a:rPr lang="es-PE" sz="1050" b="0" u="none">
              <a:solidFill>
                <a:sysClr val="windowText" lastClr="000000"/>
              </a:solidFill>
              <a:effectLst/>
              <a:latin typeface="Arial Narrow" panose="020B0606020202030204" pitchFamily="34" charset="0"/>
              <a:ea typeface="+mn-ea"/>
              <a:cs typeface="+mn-cs"/>
            </a:rPr>
            <a:t> </a:t>
          </a:r>
          <a:r>
            <a:rPr lang="es-PE" sz="1050" b="0">
              <a:solidFill>
                <a:sysClr val="windowText" lastClr="000000"/>
              </a:solidFill>
              <a:effectLst/>
              <a:latin typeface="Arial Narrow" panose="020B0606020202030204" pitchFamily="34" charset="0"/>
              <a:ea typeface="+mn-ea"/>
              <a:cs typeface="+mn-cs"/>
            </a:rPr>
            <a:t>de manera individual.</a:t>
          </a:r>
          <a:endParaRPr lang="es-PE" sz="1050" b="1">
            <a:solidFill>
              <a:sysClr val="windowText" lastClr="000000"/>
            </a:solidFill>
            <a:effectLst/>
            <a:latin typeface="Arial Narrow" panose="020B0606020202030204" pitchFamily="34" charset="0"/>
            <a:ea typeface="+mn-ea"/>
            <a:cs typeface="+mn-cs"/>
          </a:endParaRPr>
        </a:p>
        <a:p>
          <a:pPr algn="ctr"/>
          <a:endParaRPr lang="es-PE" sz="1050" b="1">
            <a:solidFill>
              <a:sysClr val="windowText" lastClr="000000"/>
            </a:solidFill>
            <a:effectLst/>
            <a:latin typeface="Arial Narrow" panose="020B0606020202030204" pitchFamily="34" charset="0"/>
            <a:ea typeface="+mn-ea"/>
            <a:cs typeface="+mn-cs"/>
          </a:endParaRPr>
        </a:p>
        <a:p>
          <a:pPr algn="ctr"/>
          <a:endParaRPr lang="es-PE" sz="1050" b="1">
            <a:solidFill>
              <a:sysClr val="windowText" lastClr="000000"/>
            </a:solidFill>
            <a:effectLst/>
            <a:latin typeface="Arial Narrow" panose="020B0606020202030204" pitchFamily="34" charset="0"/>
            <a:ea typeface="+mn-ea"/>
            <a:cs typeface="+mn-cs"/>
          </a:endParaRPr>
        </a:p>
        <a:p>
          <a:pPr algn="ctr"/>
          <a:r>
            <a:rPr lang="es-PE" sz="1050" b="1">
              <a:solidFill>
                <a:sysClr val="windowText" lastClr="000000"/>
              </a:solidFill>
              <a:effectLst/>
              <a:latin typeface="Arial Narrow" panose="020B0606020202030204" pitchFamily="34" charset="0"/>
              <a:ea typeface="+mn-ea"/>
              <a:cs typeface="+mn-cs"/>
            </a:rPr>
            <a:t> </a:t>
          </a:r>
        </a:p>
        <a:p>
          <a:pPr algn="ctr"/>
          <a:endParaRPr lang="es-PE" sz="1050">
            <a:solidFill>
              <a:sysClr val="windowText" lastClr="000000"/>
            </a:solidFill>
            <a:effectLst/>
            <a:latin typeface="Arial Narrow" panose="020B0606020202030204" pitchFamily="34" charset="0"/>
          </a:endParaRPr>
        </a:p>
      </xdr:txBody>
    </xdr:sp>
    <xdr:clientData/>
  </xdr:oneCellAnchor>
  <xdr:twoCellAnchor>
    <xdr:from>
      <xdr:col>5</xdr:col>
      <xdr:colOff>68356</xdr:colOff>
      <xdr:row>57</xdr:row>
      <xdr:rowOff>74519</xdr:rowOff>
    </xdr:from>
    <xdr:to>
      <xdr:col>12</xdr:col>
      <xdr:colOff>268944</xdr:colOff>
      <xdr:row>59</xdr:row>
      <xdr:rowOff>179294</xdr:rowOff>
    </xdr:to>
    <xdr:sp macro="" textlink="">
      <xdr:nvSpPr>
        <xdr:cNvPr id="5" name="Flecha abajo 4">
          <a:extLst>
            <a:ext uri="{FF2B5EF4-FFF2-40B4-BE49-F238E27FC236}">
              <a16:creationId xmlns:a16="http://schemas.microsoft.com/office/drawing/2014/main" id="{00000000-0008-0000-0200-000005000000}"/>
            </a:ext>
          </a:extLst>
        </xdr:cNvPr>
        <xdr:cNvSpPr/>
      </xdr:nvSpPr>
      <xdr:spPr>
        <a:xfrm>
          <a:off x="4057650" y="13756901"/>
          <a:ext cx="2318500" cy="485775"/>
        </a:xfrm>
        <a:prstGeom prst="downArrow">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7290</xdr:colOff>
      <xdr:row>57</xdr:row>
      <xdr:rowOff>67237</xdr:rowOff>
    </xdr:from>
    <xdr:to>
      <xdr:col>21</xdr:col>
      <xdr:colOff>33623</xdr:colOff>
      <xdr:row>60</xdr:row>
      <xdr:rowOff>11207</xdr:rowOff>
    </xdr:to>
    <xdr:sp macro="" textlink="">
      <xdr:nvSpPr>
        <xdr:cNvPr id="23" name="Flecha abajo 22">
          <a:extLst>
            <a:ext uri="{FF2B5EF4-FFF2-40B4-BE49-F238E27FC236}">
              <a16:creationId xmlns:a16="http://schemas.microsoft.com/office/drawing/2014/main" id="{00000000-0008-0000-0200-000017000000}"/>
            </a:ext>
          </a:extLst>
        </xdr:cNvPr>
        <xdr:cNvSpPr/>
      </xdr:nvSpPr>
      <xdr:spPr>
        <a:xfrm>
          <a:off x="7627290" y="13749619"/>
          <a:ext cx="1236568" cy="515470"/>
        </a:xfrm>
        <a:prstGeom prst="downArrow">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280148</xdr:colOff>
      <xdr:row>60</xdr:row>
      <xdr:rowOff>89648</xdr:rowOff>
    </xdr:from>
    <xdr:to>
      <xdr:col>25</xdr:col>
      <xdr:colOff>280148</xdr:colOff>
      <xdr:row>74</xdr:row>
      <xdr:rowOff>3998</xdr:rowOff>
    </xdr:to>
    <xdr:graphicFrame macro="">
      <xdr:nvGraphicFramePr>
        <xdr:cNvPr id="11" name="10 Gráfico">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70042</xdr:colOff>
      <xdr:row>57</xdr:row>
      <xdr:rowOff>58830</xdr:rowOff>
    </xdr:from>
    <xdr:to>
      <xdr:col>25</xdr:col>
      <xdr:colOff>182657</xdr:colOff>
      <xdr:row>59</xdr:row>
      <xdr:rowOff>163605</xdr:rowOff>
    </xdr:to>
    <xdr:sp macro="" textlink="">
      <xdr:nvSpPr>
        <xdr:cNvPr id="15" name="Flecha abajo 22">
          <a:extLst>
            <a:ext uri="{FF2B5EF4-FFF2-40B4-BE49-F238E27FC236}">
              <a16:creationId xmlns:a16="http://schemas.microsoft.com/office/drawing/2014/main" id="{00000000-0008-0000-0200-00000F000000}"/>
            </a:ext>
          </a:extLst>
        </xdr:cNvPr>
        <xdr:cNvSpPr/>
      </xdr:nvSpPr>
      <xdr:spPr>
        <a:xfrm>
          <a:off x="9202836" y="13741212"/>
          <a:ext cx="1020292" cy="485775"/>
        </a:xfrm>
        <a:prstGeom prst="downArrow">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oneCellAnchor>
    <xdr:from>
      <xdr:col>26</xdr:col>
      <xdr:colOff>47062</xdr:colOff>
      <xdr:row>52</xdr:row>
      <xdr:rowOff>860613</xdr:rowOff>
    </xdr:from>
    <xdr:ext cx="2664761" cy="951941"/>
    <xdr:sp macro="" textlink="">
      <xdr:nvSpPr>
        <xdr:cNvPr id="13" name="Flecha: hacia la izquierda 3">
          <a:extLst>
            <a:ext uri="{FF2B5EF4-FFF2-40B4-BE49-F238E27FC236}">
              <a16:creationId xmlns:a16="http://schemas.microsoft.com/office/drawing/2014/main" id="{00000000-0008-0000-0200-00000D000000}"/>
            </a:ext>
          </a:extLst>
        </xdr:cNvPr>
        <xdr:cNvSpPr/>
      </xdr:nvSpPr>
      <xdr:spPr>
        <a:xfrm>
          <a:off x="10390091" y="12178554"/>
          <a:ext cx="2664761" cy="951941"/>
        </a:xfrm>
        <a:prstGeom prst="leftArrow">
          <a:avLst>
            <a:gd name="adj1" fmla="val 69246"/>
            <a:gd name="adj2" fmla="val 42111"/>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72000" spcCol="0" rtlCol="0" anchor="ctr">
          <a:noAutofit/>
        </a:bodyPr>
        <a:lstStyle/>
        <a:p>
          <a:pPr algn="l">
            <a:lnSpc>
              <a:spcPts val="1100"/>
            </a:lnSpc>
          </a:pPr>
          <a:r>
            <a:rPr lang="es-PE" sz="1100" b="0">
              <a:solidFill>
                <a:sysClr val="windowText" lastClr="000000"/>
              </a:solidFill>
              <a:latin typeface="Arial Narrow" panose="020B0606020202030204" pitchFamily="34" charset="0"/>
            </a:rPr>
            <a:t>Cuanto  más respuestas adecuadas</a:t>
          </a:r>
          <a:r>
            <a:rPr lang="es-PE" sz="1100" b="0" baseline="0">
              <a:solidFill>
                <a:sysClr val="windowText" lastClr="000000"/>
              </a:solidFill>
              <a:latin typeface="Arial Narrow" panose="020B0606020202030204" pitchFamily="34" charset="0"/>
            </a:rPr>
            <a:t> tenga </a:t>
          </a:r>
          <a:r>
            <a:rPr lang="es-PE" sz="1100" b="0">
              <a:solidFill>
                <a:sysClr val="windowText" lastClr="000000"/>
              </a:solidFill>
              <a:latin typeface="Arial Narrow" panose="020B0606020202030204" pitchFamily="34" charset="0"/>
            </a:rPr>
            <a:t> una pregunta, más a la izquierda será su ubicación en la </a:t>
          </a:r>
          <a:r>
            <a:rPr lang="es-PE" sz="1100" b="1">
              <a:solidFill>
                <a:sysClr val="windowText" lastClr="000000"/>
              </a:solidFill>
              <a:latin typeface="Arial Narrow" panose="020B0606020202030204" pitchFamily="34" charset="0"/>
            </a:rPr>
            <a:t>capacidad</a:t>
          </a:r>
          <a:r>
            <a:rPr lang="es-PE" sz="1100" b="0">
              <a:solidFill>
                <a:sysClr val="windowText" lastClr="000000"/>
              </a:solidFill>
              <a:latin typeface="Arial Narrow" panose="020B0606020202030204" pitchFamily="34" charset="0"/>
            </a:rPr>
            <a:t>.</a:t>
          </a:r>
        </a:p>
      </xdr:txBody>
    </xdr:sp>
    <xdr:clientData/>
  </xdr:oneCellAnchor>
  <xdr:twoCellAnchor>
    <xdr:from>
      <xdr:col>1</xdr:col>
      <xdr:colOff>26894</xdr:colOff>
      <xdr:row>60</xdr:row>
      <xdr:rowOff>35858</xdr:rowOff>
    </xdr:from>
    <xdr:to>
      <xdr:col>1</xdr:col>
      <xdr:colOff>2653551</xdr:colOff>
      <xdr:row>74</xdr:row>
      <xdr:rowOff>178801</xdr:rowOff>
    </xdr:to>
    <xdr:sp macro="" textlink="">
      <xdr:nvSpPr>
        <xdr:cNvPr id="17" name="18 Flecha derecha">
          <a:extLst>
            <a:ext uri="{FF2B5EF4-FFF2-40B4-BE49-F238E27FC236}">
              <a16:creationId xmlns:a16="http://schemas.microsoft.com/office/drawing/2014/main" id="{00000000-0008-0000-0200-000011000000}"/>
            </a:ext>
          </a:extLst>
        </xdr:cNvPr>
        <xdr:cNvSpPr/>
      </xdr:nvSpPr>
      <xdr:spPr>
        <a:xfrm>
          <a:off x="340659" y="14881411"/>
          <a:ext cx="2626657" cy="2653061"/>
        </a:xfrm>
        <a:prstGeom prst="rightArrow">
          <a:avLst>
            <a:gd name="adj1" fmla="val 86078"/>
            <a:gd name="adj2" fmla="val 18103"/>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300" b="1" u="none">
              <a:solidFill>
                <a:sysClr val="windowText" lastClr="000000"/>
              </a:solidFill>
              <a:latin typeface="Arial Narrow" panose="020B0606020202030204" pitchFamily="34" charset="0"/>
            </a:rPr>
            <a:t>Gráficas que ordenan las preguntas  de acuerdo al porcentaje de acierto. </a:t>
          </a:r>
        </a:p>
        <a:p>
          <a:pPr algn="ctr"/>
          <a:endParaRPr lang="es-PE" sz="1300" b="1">
            <a:solidFill>
              <a:sysClr val="windowText" lastClr="000000"/>
            </a:solidFill>
            <a:latin typeface="Arial Narrow" panose="020B0606020202030204" pitchFamily="34" charset="0"/>
          </a:endParaRPr>
        </a:p>
        <a:p>
          <a:pPr algn="r"/>
          <a:r>
            <a:rPr lang="es-PE" sz="1100" b="0">
              <a:solidFill>
                <a:sysClr val="windowText" lastClr="000000"/>
              </a:solidFill>
              <a:latin typeface="Arial Narrow" panose="020B0606020202030204" pitchFamily="34" charset="0"/>
            </a:rPr>
            <a:t>Las gráficas representan las respuestas del conjunto de sus estudiantes.</a:t>
          </a:r>
        </a:p>
        <a:p>
          <a:pPr algn="r"/>
          <a:r>
            <a:rPr lang="es-PE" sz="1100" b="0">
              <a:solidFill>
                <a:sysClr val="windowText" lastClr="000000"/>
              </a:solidFill>
              <a:latin typeface="Arial Narrow" panose="020B0606020202030204" pitchFamily="34" charset="0"/>
            </a:rPr>
            <a:t>Cada barra representa el porcentaje de acierto, y se ordenan de manera decreciente en cada una de las </a:t>
          </a:r>
          <a:r>
            <a:rPr lang="es-PE" sz="1100" b="1">
              <a:solidFill>
                <a:sysClr val="windowText" lastClr="000000"/>
              </a:solidFill>
              <a:latin typeface="Arial Narrow" panose="020B0606020202030204" pitchFamily="34" charset="0"/>
            </a:rPr>
            <a:t>capacidades</a:t>
          </a:r>
          <a:r>
            <a:rPr lang="es-PE" sz="1100" b="0">
              <a:solidFill>
                <a:sysClr val="windowText" lastClr="000000"/>
              </a:solidFill>
              <a:latin typeface="Arial Narrow" panose="020B0606020202030204" pitchFamily="34" charset="0"/>
            </a:rPr>
            <a:t>.</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5529"/>
  <sheetViews>
    <sheetView showGridLines="0" showRowColHeaders="0" tabSelected="1" view="pageBreakPreview" zoomScaleNormal="100" zoomScaleSheetLayoutView="100" workbookViewId="0">
      <selection activeCell="U4" sqref="U4:W4"/>
    </sheetView>
  </sheetViews>
  <sheetFormatPr baseColWidth="10" defaultColWidth="11.453125" defaultRowHeight="16.5" customHeight="1" x14ac:dyDescent="0.3"/>
  <cols>
    <col min="1" max="1" width="3.7265625" style="1" customWidth="1"/>
    <col min="2" max="2" width="31.453125" style="1" customWidth="1"/>
    <col min="3" max="3" width="8.1796875" style="1" customWidth="1"/>
    <col min="4" max="9" width="4.7265625" style="1" customWidth="1"/>
    <col min="10" max="12" width="4.7265625" style="53" customWidth="1"/>
    <col min="13" max="30" width="4.7265625" style="1" customWidth="1"/>
    <col min="31" max="16384" width="11.453125" style="1"/>
  </cols>
  <sheetData>
    <row r="1" spans="1:30" ht="35.15" customHeight="1" thickBot="1" x14ac:dyDescent="0.4">
      <c r="A1" s="127" t="s">
        <v>0</v>
      </c>
      <c r="B1" s="52"/>
      <c r="C1" s="52"/>
      <c r="D1" s="52"/>
      <c r="E1" s="52"/>
      <c r="F1" s="52"/>
      <c r="G1" s="52"/>
      <c r="H1" s="52"/>
      <c r="I1"/>
      <c r="J1"/>
      <c r="K1"/>
      <c r="L1" s="52" t="s">
        <v>1</v>
      </c>
      <c r="M1" s="52"/>
      <c r="N1" s="52"/>
      <c r="O1" s="52"/>
      <c r="P1" s="52"/>
      <c r="Q1" s="52"/>
      <c r="R1" s="52"/>
      <c r="S1" s="52"/>
      <c r="T1" s="52"/>
      <c r="U1"/>
      <c r="V1"/>
      <c r="W1"/>
      <c r="X1" s="227" t="s">
        <v>2</v>
      </c>
      <c r="Y1" s="228"/>
      <c r="Z1" s="228"/>
      <c r="AA1" s="228"/>
      <c r="AB1" s="228"/>
      <c r="AC1" s="228"/>
      <c r="AD1" s="229"/>
    </row>
    <row r="2" spans="1:30" ht="8.15" customHeight="1" x14ac:dyDescent="0.3">
      <c r="D2" s="3"/>
      <c r="E2" s="3"/>
      <c r="F2" s="3"/>
      <c r="G2" s="3"/>
      <c r="H2" s="3"/>
      <c r="I2" s="3"/>
      <c r="J2" s="3"/>
      <c r="K2" s="3"/>
      <c r="L2" s="3"/>
      <c r="M2" s="3"/>
      <c r="N2" s="3"/>
      <c r="O2" s="3"/>
      <c r="P2" s="3"/>
      <c r="Q2" s="3"/>
      <c r="R2" s="3"/>
      <c r="S2" s="3"/>
      <c r="T2" s="3"/>
      <c r="U2" s="3"/>
      <c r="V2" s="3"/>
      <c r="W2" s="3"/>
      <c r="X2" s="4"/>
      <c r="Y2" s="2"/>
      <c r="Z2" s="2"/>
      <c r="AA2" s="4"/>
      <c r="AB2" s="4"/>
      <c r="AC2" s="3"/>
      <c r="AD2" s="3"/>
    </row>
    <row r="3" spans="1:30" ht="15" customHeight="1" x14ac:dyDescent="0.35">
      <c r="B3" s="51" t="s">
        <v>3</v>
      </c>
      <c r="C3" s="248">
        <v>40447</v>
      </c>
      <c r="D3" s="248"/>
      <c r="E3" s="248"/>
      <c r="F3" s="248"/>
      <c r="G3" s="248"/>
      <c r="H3" s="248"/>
      <c r="I3" s="248"/>
      <c r="J3" s="248"/>
      <c r="K3" s="248"/>
      <c r="L3" s="248"/>
      <c r="M3" s="69"/>
      <c r="N3" s="249" t="s">
        <v>4</v>
      </c>
      <c r="O3" s="250"/>
      <c r="P3" s="253" t="s">
        <v>145</v>
      </c>
      <c r="Q3" s="254"/>
      <c r="R3" s="70"/>
      <c r="S3" s="257" t="s">
        <v>6</v>
      </c>
      <c r="T3" s="257"/>
      <c r="U3" s="258" t="s">
        <v>7</v>
      </c>
      <c r="V3" s="258"/>
      <c r="W3" s="258"/>
      <c r="X3"/>
      <c r="Y3" s="245" t="s">
        <v>8</v>
      </c>
      <c r="Z3" s="246"/>
      <c r="AA3" s="247"/>
      <c r="AB3" s="243">
        <f>COUNTIF(C9:C48,"P")</f>
        <v>18</v>
      </c>
      <c r="AC3" s="243"/>
      <c r="AD3"/>
    </row>
    <row r="4" spans="1:30" ht="15" customHeight="1" x14ac:dyDescent="0.35">
      <c r="B4" s="51" t="s">
        <v>9</v>
      </c>
      <c r="C4" s="248" t="s">
        <v>144</v>
      </c>
      <c r="D4" s="248"/>
      <c r="E4" s="248"/>
      <c r="F4" s="248"/>
      <c r="G4" s="248"/>
      <c r="H4" s="248"/>
      <c r="I4" s="248"/>
      <c r="J4" s="248"/>
      <c r="K4" s="248"/>
      <c r="L4" s="248"/>
      <c r="M4" s="69"/>
      <c r="N4" s="251"/>
      <c r="O4" s="252"/>
      <c r="P4" s="255"/>
      <c r="Q4" s="256"/>
      <c r="R4" s="70"/>
      <c r="S4" s="257" t="s">
        <v>10</v>
      </c>
      <c r="T4" s="257"/>
      <c r="U4" s="259">
        <v>46097</v>
      </c>
      <c r="V4" s="259"/>
      <c r="W4" s="259"/>
      <c r="X4"/>
      <c r="Y4" s="245" t="s">
        <v>11</v>
      </c>
      <c r="Z4" s="246"/>
      <c r="AA4" s="247"/>
      <c r="AB4" s="243">
        <f>COUNTIF(C9:C48,"NP")</f>
        <v>0</v>
      </c>
      <c r="AC4" s="243"/>
      <c r="AD4"/>
    </row>
    <row r="5" spans="1:30" ht="8.15" customHeight="1" thickBot="1" x14ac:dyDescent="0.35">
      <c r="A5" s="6"/>
      <c r="B5" s="7"/>
      <c r="C5" s="7"/>
      <c r="D5" s="244"/>
      <c r="E5" s="244"/>
      <c r="F5" s="244"/>
      <c r="G5" s="244"/>
      <c r="H5" s="244"/>
      <c r="I5" s="244"/>
      <c r="J5" s="244"/>
      <c r="K5" s="244"/>
      <c r="L5" s="244"/>
      <c r="M5" s="244"/>
      <c r="N5" s="244"/>
      <c r="O5" s="244"/>
      <c r="P5" s="244"/>
      <c r="Q5" s="244"/>
      <c r="R5" s="244"/>
      <c r="S5" s="244"/>
      <c r="T5" s="244"/>
      <c r="U5" s="244"/>
      <c r="V5" s="244"/>
      <c r="W5" s="244"/>
      <c r="X5" s="244"/>
      <c r="Y5" s="244"/>
      <c r="Z5" s="244"/>
      <c r="AA5" s="244"/>
      <c r="AB5" s="8"/>
      <c r="AC5" s="8"/>
      <c r="AD5" s="8"/>
    </row>
    <row r="6" spans="1:30" s="9" customFormat="1" ht="57.65" customHeight="1" thickTop="1" thickBot="1" x14ac:dyDescent="0.35">
      <c r="A6" s="260" t="s">
        <v>12</v>
      </c>
      <c r="B6" s="261" t="s">
        <v>13</v>
      </c>
      <c r="C6" s="261"/>
      <c r="D6" s="237" t="s">
        <v>14</v>
      </c>
      <c r="E6" s="238"/>
      <c r="F6" s="238"/>
      <c r="G6" s="239"/>
      <c r="H6" s="237" t="s">
        <v>15</v>
      </c>
      <c r="I6" s="238"/>
      <c r="J6" s="238"/>
      <c r="K6" s="238"/>
      <c r="L6" s="239"/>
      <c r="M6" s="237" t="s">
        <v>16</v>
      </c>
      <c r="N6" s="238"/>
      <c r="O6" s="238"/>
      <c r="P6" s="238"/>
      <c r="Q6" s="239"/>
      <c r="R6" s="237" t="s">
        <v>17</v>
      </c>
      <c r="S6" s="238"/>
      <c r="T6" s="238"/>
      <c r="U6" s="238"/>
      <c r="V6" s="239"/>
      <c r="W6" s="237" t="s">
        <v>18</v>
      </c>
      <c r="X6" s="238"/>
      <c r="Y6" s="238"/>
      <c r="Z6" s="238"/>
      <c r="AA6" s="242"/>
      <c r="AB6" s="234" t="s">
        <v>19</v>
      </c>
      <c r="AC6" s="235"/>
      <c r="AD6" s="236"/>
    </row>
    <row r="7" spans="1:30" s="9" customFormat="1" ht="59.15" customHeight="1" thickBot="1" x14ac:dyDescent="0.35">
      <c r="A7" s="260" t="s">
        <v>20</v>
      </c>
      <c r="B7" s="261"/>
      <c r="C7" s="261"/>
      <c r="D7" s="129" t="s">
        <v>21</v>
      </c>
      <c r="E7" s="83" t="s">
        <v>22</v>
      </c>
      <c r="F7" s="83" t="s">
        <v>23</v>
      </c>
      <c r="G7" s="84" t="s">
        <v>24</v>
      </c>
      <c r="H7" s="82" t="s">
        <v>25</v>
      </c>
      <c r="I7" s="83" t="s">
        <v>25</v>
      </c>
      <c r="J7" s="83" t="s">
        <v>26</v>
      </c>
      <c r="K7" s="83" t="s">
        <v>25</v>
      </c>
      <c r="L7" s="84" t="s">
        <v>27</v>
      </c>
      <c r="M7" s="82" t="s">
        <v>28</v>
      </c>
      <c r="N7" s="83" t="s">
        <v>21</v>
      </c>
      <c r="O7" s="83" t="s">
        <v>27</v>
      </c>
      <c r="P7" s="83" t="s">
        <v>29</v>
      </c>
      <c r="Q7" s="84" t="s">
        <v>30</v>
      </c>
      <c r="R7" s="82" t="s">
        <v>25</v>
      </c>
      <c r="S7" s="83" t="s">
        <v>31</v>
      </c>
      <c r="T7" s="83" t="s">
        <v>28</v>
      </c>
      <c r="U7" s="83" t="s">
        <v>22</v>
      </c>
      <c r="V7" s="84" t="s">
        <v>27</v>
      </c>
      <c r="W7" s="82" t="s">
        <v>28</v>
      </c>
      <c r="X7" s="83" t="s">
        <v>31</v>
      </c>
      <c r="Y7" s="83" t="s">
        <v>32</v>
      </c>
      <c r="Z7" s="83" t="s">
        <v>26</v>
      </c>
      <c r="AA7" s="84" t="s">
        <v>33</v>
      </c>
      <c r="AB7" s="240" t="s">
        <v>34</v>
      </c>
      <c r="AC7" s="232" t="s">
        <v>35</v>
      </c>
      <c r="AD7" s="230" t="s">
        <v>36</v>
      </c>
    </row>
    <row r="8" spans="1:30" ht="18.649999999999999" customHeight="1" thickBot="1" x14ac:dyDescent="0.35">
      <c r="A8" s="79" t="s">
        <v>37</v>
      </c>
      <c r="B8" s="128" t="s">
        <v>38</v>
      </c>
      <c r="C8" s="80" t="s">
        <v>39</v>
      </c>
      <c r="D8" s="85" t="s">
        <v>40</v>
      </c>
      <c r="E8" s="86" t="s">
        <v>41</v>
      </c>
      <c r="F8" s="86" t="s">
        <v>42</v>
      </c>
      <c r="G8" s="87" t="s">
        <v>43</v>
      </c>
      <c r="H8" s="85" t="s">
        <v>44</v>
      </c>
      <c r="I8" s="86" t="s">
        <v>45</v>
      </c>
      <c r="J8" s="86" t="s">
        <v>46</v>
      </c>
      <c r="K8" s="86" t="s">
        <v>47</v>
      </c>
      <c r="L8" s="87" t="s">
        <v>48</v>
      </c>
      <c r="M8" s="85" t="s">
        <v>49</v>
      </c>
      <c r="N8" s="86" t="s">
        <v>50</v>
      </c>
      <c r="O8" s="86" t="s">
        <v>51</v>
      </c>
      <c r="P8" s="86" t="s">
        <v>52</v>
      </c>
      <c r="Q8" s="87" t="s">
        <v>53</v>
      </c>
      <c r="R8" s="85" t="s">
        <v>54</v>
      </c>
      <c r="S8" s="86" t="s">
        <v>55</v>
      </c>
      <c r="T8" s="86" t="s">
        <v>56</v>
      </c>
      <c r="U8" s="86" t="s">
        <v>57</v>
      </c>
      <c r="V8" s="87" t="s">
        <v>58</v>
      </c>
      <c r="W8" s="85" t="s">
        <v>59</v>
      </c>
      <c r="X8" s="86" t="s">
        <v>60</v>
      </c>
      <c r="Y8" s="86" t="s">
        <v>61</v>
      </c>
      <c r="Z8" s="86" t="s">
        <v>62</v>
      </c>
      <c r="AA8" s="87" t="s">
        <v>63</v>
      </c>
      <c r="AB8" s="241"/>
      <c r="AC8" s="233"/>
      <c r="AD8" s="231"/>
    </row>
    <row r="9" spans="1:30" ht="12" customHeight="1" x14ac:dyDescent="0.3">
      <c r="A9" s="55">
        <v>1</v>
      </c>
      <c r="B9" s="159" t="s">
        <v>146</v>
      </c>
      <c r="C9" s="160" t="s">
        <v>68</v>
      </c>
      <c r="D9" s="161" t="s">
        <v>65</v>
      </c>
      <c r="E9" s="162" t="s">
        <v>66</v>
      </c>
      <c r="F9" s="162" t="s">
        <v>67</v>
      </c>
      <c r="G9" s="163" t="s">
        <v>66</v>
      </c>
      <c r="H9" s="161" t="s">
        <v>65</v>
      </c>
      <c r="I9" s="162" t="s">
        <v>67</v>
      </c>
      <c r="J9" s="162" t="s">
        <v>66</v>
      </c>
      <c r="K9" s="162" t="s">
        <v>66</v>
      </c>
      <c r="L9" s="163" t="s">
        <v>67</v>
      </c>
      <c r="M9" s="161" t="s">
        <v>66</v>
      </c>
      <c r="N9" s="162" t="s">
        <v>67</v>
      </c>
      <c r="O9" s="162" t="s">
        <v>66</v>
      </c>
      <c r="P9" s="162" t="s">
        <v>67</v>
      </c>
      <c r="Q9" s="163" t="s">
        <v>66</v>
      </c>
      <c r="R9" s="161" t="s">
        <v>66</v>
      </c>
      <c r="S9" s="162" t="s">
        <v>67</v>
      </c>
      <c r="T9" s="162" t="s">
        <v>67</v>
      </c>
      <c r="U9" s="162" t="s">
        <v>66</v>
      </c>
      <c r="V9" s="163" t="s">
        <v>66</v>
      </c>
      <c r="W9" s="161" t="s">
        <v>65</v>
      </c>
      <c r="X9" s="162" t="s">
        <v>67</v>
      </c>
      <c r="Y9" s="162" t="s">
        <v>67</v>
      </c>
      <c r="Z9" s="162" t="s">
        <v>67</v>
      </c>
      <c r="AA9" s="163" t="s">
        <v>67</v>
      </c>
      <c r="AB9" s="48">
        <f t="shared" ref="AB9:AB48" si="0">IF(C9="P",COUNTIF(D9:AA9,"✔"),"")</f>
        <v>3</v>
      </c>
      <c r="AC9" s="30">
        <f t="shared" ref="AC9:AC48" si="1">IF(C9="P",COUNTIF(D9:AA9,"X"),"")</f>
        <v>10</v>
      </c>
      <c r="AD9" s="33">
        <f t="shared" ref="AD9:AD48" si="2">IF(C9="P",COUNTIF(D9:AA9,"—"),"")</f>
        <v>11</v>
      </c>
    </row>
    <row r="10" spans="1:30" ht="12" customHeight="1" x14ac:dyDescent="0.3">
      <c r="A10" s="10">
        <v>2</v>
      </c>
      <c r="B10" s="164" t="s">
        <v>153</v>
      </c>
      <c r="C10" s="165" t="s">
        <v>68</v>
      </c>
      <c r="D10" s="166" t="s">
        <v>65</v>
      </c>
      <c r="E10" s="167" t="s">
        <v>65</v>
      </c>
      <c r="F10" s="167" t="s">
        <v>65</v>
      </c>
      <c r="G10" s="168" t="s">
        <v>65</v>
      </c>
      <c r="H10" s="166" t="s">
        <v>65</v>
      </c>
      <c r="I10" s="167" t="s">
        <v>65</v>
      </c>
      <c r="J10" s="167" t="s">
        <v>66</v>
      </c>
      <c r="K10" s="167" t="s">
        <v>66</v>
      </c>
      <c r="L10" s="168" t="s">
        <v>66</v>
      </c>
      <c r="M10" s="166" t="s">
        <v>65</v>
      </c>
      <c r="N10" s="167" t="s">
        <v>66</v>
      </c>
      <c r="O10" s="167" t="s">
        <v>65</v>
      </c>
      <c r="P10" s="167" t="s">
        <v>65</v>
      </c>
      <c r="Q10" s="168" t="s">
        <v>65</v>
      </c>
      <c r="R10" s="166" t="s">
        <v>65</v>
      </c>
      <c r="S10" s="167" t="s">
        <v>66</v>
      </c>
      <c r="T10" s="167" t="s">
        <v>66</v>
      </c>
      <c r="U10" s="167" t="s">
        <v>65</v>
      </c>
      <c r="V10" s="168" t="s">
        <v>66</v>
      </c>
      <c r="W10" s="166" t="s">
        <v>66</v>
      </c>
      <c r="X10" s="167" t="s">
        <v>66</v>
      </c>
      <c r="Y10" s="167" t="s">
        <v>65</v>
      </c>
      <c r="Z10" s="167" t="s">
        <v>66</v>
      </c>
      <c r="AA10" s="168" t="s">
        <v>66</v>
      </c>
      <c r="AB10" s="49">
        <f t="shared" si="0"/>
        <v>13</v>
      </c>
      <c r="AC10" s="31">
        <f t="shared" si="1"/>
        <v>11</v>
      </c>
      <c r="AD10" s="34">
        <f t="shared" si="2"/>
        <v>0</v>
      </c>
    </row>
    <row r="11" spans="1:30" ht="12" customHeight="1" x14ac:dyDescent="0.3">
      <c r="A11" s="10">
        <v>3</v>
      </c>
      <c r="B11" s="164" t="s">
        <v>163</v>
      </c>
      <c r="C11" s="165" t="s">
        <v>68</v>
      </c>
      <c r="D11" s="166" t="s">
        <v>66</v>
      </c>
      <c r="E11" s="167" t="s">
        <v>65</v>
      </c>
      <c r="F11" s="167" t="s">
        <v>65</v>
      </c>
      <c r="G11" s="168" t="s">
        <v>65</v>
      </c>
      <c r="H11" s="166" t="s">
        <v>65</v>
      </c>
      <c r="I11" s="167" t="s">
        <v>65</v>
      </c>
      <c r="J11" s="167" t="s">
        <v>65</v>
      </c>
      <c r="K11" s="167" t="s">
        <v>65</v>
      </c>
      <c r="L11" s="168" t="s">
        <v>65</v>
      </c>
      <c r="M11" s="166" t="s">
        <v>65</v>
      </c>
      <c r="N11" s="167" t="s">
        <v>65</v>
      </c>
      <c r="O11" s="167" t="s">
        <v>65</v>
      </c>
      <c r="P11" s="167" t="s">
        <v>65</v>
      </c>
      <c r="Q11" s="168" t="s">
        <v>65</v>
      </c>
      <c r="R11" s="166" t="s">
        <v>65</v>
      </c>
      <c r="S11" s="167" t="s">
        <v>65</v>
      </c>
      <c r="T11" s="167" t="s">
        <v>65</v>
      </c>
      <c r="U11" s="167" t="s">
        <v>65</v>
      </c>
      <c r="V11" s="168" t="s">
        <v>65</v>
      </c>
      <c r="W11" s="166" t="s">
        <v>65</v>
      </c>
      <c r="X11" s="167" t="s">
        <v>65</v>
      </c>
      <c r="Y11" s="167" t="s">
        <v>65</v>
      </c>
      <c r="Z11" s="167" t="s">
        <v>65</v>
      </c>
      <c r="AA11" s="168" t="s">
        <v>66</v>
      </c>
      <c r="AB11" s="49">
        <f t="shared" si="0"/>
        <v>22</v>
      </c>
      <c r="AC11" s="31">
        <f t="shared" si="1"/>
        <v>2</v>
      </c>
      <c r="AD11" s="34">
        <f t="shared" si="2"/>
        <v>0</v>
      </c>
    </row>
    <row r="12" spans="1:30" ht="12" customHeight="1" x14ac:dyDescent="0.3">
      <c r="A12" s="10">
        <v>4</v>
      </c>
      <c r="B12" s="164" t="s">
        <v>147</v>
      </c>
      <c r="C12" s="165" t="s">
        <v>68</v>
      </c>
      <c r="D12" s="166" t="s">
        <v>65</v>
      </c>
      <c r="E12" s="167" t="s">
        <v>65</v>
      </c>
      <c r="F12" s="167" t="s">
        <v>66</v>
      </c>
      <c r="G12" s="168" t="s">
        <v>66</v>
      </c>
      <c r="H12" s="166" t="s">
        <v>65</v>
      </c>
      <c r="I12" s="167" t="s">
        <v>66</v>
      </c>
      <c r="J12" s="167" t="s">
        <v>66</v>
      </c>
      <c r="K12" s="167" t="s">
        <v>66</v>
      </c>
      <c r="L12" s="168" t="s">
        <v>66</v>
      </c>
      <c r="M12" s="166" t="s">
        <v>67</v>
      </c>
      <c r="N12" s="167" t="s">
        <v>67</v>
      </c>
      <c r="O12" s="167" t="s">
        <v>67</v>
      </c>
      <c r="P12" s="167" t="s">
        <v>67</v>
      </c>
      <c r="Q12" s="168" t="s">
        <v>66</v>
      </c>
      <c r="R12" s="166" t="s">
        <v>66</v>
      </c>
      <c r="S12" s="167" t="s">
        <v>67</v>
      </c>
      <c r="T12" s="167" t="s">
        <v>67</v>
      </c>
      <c r="U12" s="167" t="s">
        <v>65</v>
      </c>
      <c r="V12" s="168" t="s">
        <v>66</v>
      </c>
      <c r="W12" s="166" t="s">
        <v>67</v>
      </c>
      <c r="X12" s="167" t="s">
        <v>67</v>
      </c>
      <c r="Y12" s="167" t="s">
        <v>66</v>
      </c>
      <c r="Z12" s="167" t="s">
        <v>66</v>
      </c>
      <c r="AA12" s="168" t="s">
        <v>66</v>
      </c>
      <c r="AB12" s="49">
        <f t="shared" si="0"/>
        <v>4</v>
      </c>
      <c r="AC12" s="31">
        <f t="shared" si="1"/>
        <v>12</v>
      </c>
      <c r="AD12" s="34">
        <f t="shared" si="2"/>
        <v>8</v>
      </c>
    </row>
    <row r="13" spans="1:30" ht="12" customHeight="1" x14ac:dyDescent="0.3">
      <c r="A13" s="10">
        <v>5</v>
      </c>
      <c r="B13" s="164" t="s">
        <v>154</v>
      </c>
      <c r="C13" s="165" t="s">
        <v>68</v>
      </c>
      <c r="D13" s="166" t="s">
        <v>65</v>
      </c>
      <c r="E13" s="167" t="s">
        <v>65</v>
      </c>
      <c r="F13" s="167" t="s">
        <v>65</v>
      </c>
      <c r="G13" s="168" t="s">
        <v>66</v>
      </c>
      <c r="H13" s="166" t="s">
        <v>66</v>
      </c>
      <c r="I13" s="167" t="s">
        <v>65</v>
      </c>
      <c r="J13" s="167" t="s">
        <v>66</v>
      </c>
      <c r="K13" s="167" t="s">
        <v>65</v>
      </c>
      <c r="L13" s="168" t="s">
        <v>66</v>
      </c>
      <c r="M13" s="166" t="s">
        <v>66</v>
      </c>
      <c r="N13" s="167" t="s">
        <v>65</v>
      </c>
      <c r="O13" s="167" t="s">
        <v>66</v>
      </c>
      <c r="P13" s="167" t="s">
        <v>65</v>
      </c>
      <c r="Q13" s="168" t="s">
        <v>66</v>
      </c>
      <c r="R13" s="166" t="s">
        <v>66</v>
      </c>
      <c r="S13" s="167" t="s">
        <v>66</v>
      </c>
      <c r="T13" s="167" t="s">
        <v>66</v>
      </c>
      <c r="U13" s="167" t="s">
        <v>66</v>
      </c>
      <c r="V13" s="168" t="s">
        <v>65</v>
      </c>
      <c r="W13" s="166" t="s">
        <v>66</v>
      </c>
      <c r="X13" s="167" t="s">
        <v>66</v>
      </c>
      <c r="Y13" s="167" t="s">
        <v>66</v>
      </c>
      <c r="Z13" s="167" t="s">
        <v>66</v>
      </c>
      <c r="AA13" s="168" t="s">
        <v>65</v>
      </c>
      <c r="AB13" s="49">
        <f t="shared" si="0"/>
        <v>9</v>
      </c>
      <c r="AC13" s="31">
        <f t="shared" si="1"/>
        <v>15</v>
      </c>
      <c r="AD13" s="34">
        <f t="shared" si="2"/>
        <v>0</v>
      </c>
    </row>
    <row r="14" spans="1:30" ht="12" customHeight="1" x14ac:dyDescent="0.3">
      <c r="A14" s="10">
        <v>6</v>
      </c>
      <c r="B14" s="164" t="s">
        <v>155</v>
      </c>
      <c r="C14" s="165" t="s">
        <v>68</v>
      </c>
      <c r="D14" s="166" t="s">
        <v>66</v>
      </c>
      <c r="E14" s="167" t="s">
        <v>65</v>
      </c>
      <c r="F14" s="167" t="s">
        <v>65</v>
      </c>
      <c r="G14" s="168" t="s">
        <v>65</v>
      </c>
      <c r="H14" s="166" t="s">
        <v>65</v>
      </c>
      <c r="I14" s="167" t="s">
        <v>65</v>
      </c>
      <c r="J14" s="167" t="s">
        <v>66</v>
      </c>
      <c r="K14" s="167" t="s">
        <v>65</v>
      </c>
      <c r="L14" s="168" t="s">
        <v>66</v>
      </c>
      <c r="M14" s="166" t="s">
        <v>65</v>
      </c>
      <c r="N14" s="167" t="s">
        <v>66</v>
      </c>
      <c r="O14" s="167" t="s">
        <v>66</v>
      </c>
      <c r="P14" s="167" t="s">
        <v>66</v>
      </c>
      <c r="Q14" s="168" t="s">
        <v>65</v>
      </c>
      <c r="R14" s="166" t="s">
        <v>66</v>
      </c>
      <c r="S14" s="167" t="s">
        <v>66</v>
      </c>
      <c r="T14" s="167" t="s">
        <v>66</v>
      </c>
      <c r="U14" s="167" t="s">
        <v>66</v>
      </c>
      <c r="V14" s="168" t="s">
        <v>66</v>
      </c>
      <c r="W14" s="166" t="s">
        <v>65</v>
      </c>
      <c r="X14" s="167" t="s">
        <v>66</v>
      </c>
      <c r="Y14" s="167" t="s">
        <v>66</v>
      </c>
      <c r="Z14" s="167" t="s">
        <v>66</v>
      </c>
      <c r="AA14" s="168" t="s">
        <v>66</v>
      </c>
      <c r="AB14" s="49">
        <f t="shared" si="0"/>
        <v>9</v>
      </c>
      <c r="AC14" s="31">
        <f t="shared" si="1"/>
        <v>15</v>
      </c>
      <c r="AD14" s="34">
        <f t="shared" si="2"/>
        <v>0</v>
      </c>
    </row>
    <row r="15" spans="1:30" ht="12" customHeight="1" x14ac:dyDescent="0.3">
      <c r="A15" s="10">
        <v>7</v>
      </c>
      <c r="B15" s="164" t="s">
        <v>152</v>
      </c>
      <c r="C15" s="165" t="s">
        <v>68</v>
      </c>
      <c r="D15" s="166" t="s">
        <v>66</v>
      </c>
      <c r="E15" s="167" t="s">
        <v>65</v>
      </c>
      <c r="F15" s="167" t="s">
        <v>65</v>
      </c>
      <c r="G15" s="168" t="s">
        <v>65</v>
      </c>
      <c r="H15" s="166" t="s">
        <v>65</v>
      </c>
      <c r="I15" s="167" t="s">
        <v>65</v>
      </c>
      <c r="J15" s="167" t="s">
        <v>66</v>
      </c>
      <c r="K15" s="167" t="s">
        <v>65</v>
      </c>
      <c r="L15" s="168" t="s">
        <v>66</v>
      </c>
      <c r="M15" s="166" t="s">
        <v>65</v>
      </c>
      <c r="N15" s="167" t="s">
        <v>66</v>
      </c>
      <c r="O15" s="167" t="s">
        <v>66</v>
      </c>
      <c r="P15" s="167" t="s">
        <v>66</v>
      </c>
      <c r="Q15" s="168" t="s">
        <v>65</v>
      </c>
      <c r="R15" s="166" t="s">
        <v>66</v>
      </c>
      <c r="S15" s="167" t="s">
        <v>66</v>
      </c>
      <c r="T15" s="167" t="s">
        <v>66</v>
      </c>
      <c r="U15" s="167" t="s">
        <v>66</v>
      </c>
      <c r="V15" s="168" t="s">
        <v>66</v>
      </c>
      <c r="W15" s="166" t="s">
        <v>65</v>
      </c>
      <c r="X15" s="167" t="s">
        <v>66</v>
      </c>
      <c r="Y15" s="167" t="s">
        <v>66</v>
      </c>
      <c r="Z15" s="167" t="s">
        <v>66</v>
      </c>
      <c r="AA15" s="168" t="s">
        <v>66</v>
      </c>
      <c r="AB15" s="49">
        <f t="shared" si="0"/>
        <v>9</v>
      </c>
      <c r="AC15" s="31">
        <f t="shared" si="1"/>
        <v>15</v>
      </c>
      <c r="AD15" s="34">
        <f t="shared" si="2"/>
        <v>0</v>
      </c>
    </row>
    <row r="16" spans="1:30" ht="12" customHeight="1" x14ac:dyDescent="0.3">
      <c r="A16" s="10">
        <v>8</v>
      </c>
      <c r="B16" s="164" t="s">
        <v>156</v>
      </c>
      <c r="C16" s="165" t="s">
        <v>68</v>
      </c>
      <c r="D16" s="166" t="s">
        <v>66</v>
      </c>
      <c r="E16" s="167" t="s">
        <v>65</v>
      </c>
      <c r="F16" s="167" t="s">
        <v>65</v>
      </c>
      <c r="G16" s="168" t="s">
        <v>65</v>
      </c>
      <c r="H16" s="166" t="s">
        <v>65</v>
      </c>
      <c r="I16" s="167" t="s">
        <v>65</v>
      </c>
      <c r="J16" s="167" t="s">
        <v>66</v>
      </c>
      <c r="K16" s="167" t="s">
        <v>65</v>
      </c>
      <c r="L16" s="168" t="s">
        <v>66</v>
      </c>
      <c r="M16" s="166" t="s">
        <v>65</v>
      </c>
      <c r="N16" s="167" t="s">
        <v>66</v>
      </c>
      <c r="O16" s="167" t="s">
        <v>66</v>
      </c>
      <c r="P16" s="167" t="s">
        <v>66</v>
      </c>
      <c r="Q16" s="168" t="s">
        <v>65</v>
      </c>
      <c r="R16" s="166" t="s">
        <v>66</v>
      </c>
      <c r="S16" s="167" t="s">
        <v>66</v>
      </c>
      <c r="T16" s="167" t="s">
        <v>66</v>
      </c>
      <c r="U16" s="167" t="s">
        <v>66</v>
      </c>
      <c r="V16" s="168" t="s">
        <v>66</v>
      </c>
      <c r="W16" s="166" t="s">
        <v>65</v>
      </c>
      <c r="X16" s="167" t="s">
        <v>66</v>
      </c>
      <c r="Y16" s="167" t="s">
        <v>66</v>
      </c>
      <c r="Z16" s="167" t="s">
        <v>66</v>
      </c>
      <c r="AA16" s="168" t="s">
        <v>66</v>
      </c>
      <c r="AB16" s="49">
        <f t="shared" si="0"/>
        <v>9</v>
      </c>
      <c r="AC16" s="31">
        <f t="shared" si="1"/>
        <v>15</v>
      </c>
      <c r="AD16" s="34">
        <f t="shared" si="2"/>
        <v>0</v>
      </c>
    </row>
    <row r="17" spans="1:30" ht="12" customHeight="1" x14ac:dyDescent="0.3">
      <c r="A17" s="10">
        <v>9</v>
      </c>
      <c r="B17" s="164" t="s">
        <v>157</v>
      </c>
      <c r="C17" s="165" t="s">
        <v>68</v>
      </c>
      <c r="D17" s="166" t="s">
        <v>66</v>
      </c>
      <c r="E17" s="167" t="s">
        <v>65</v>
      </c>
      <c r="F17" s="167" t="s">
        <v>65</v>
      </c>
      <c r="G17" s="168" t="s">
        <v>65</v>
      </c>
      <c r="H17" s="166" t="s">
        <v>65</v>
      </c>
      <c r="I17" s="167" t="s">
        <v>65</v>
      </c>
      <c r="J17" s="167" t="s">
        <v>65</v>
      </c>
      <c r="K17" s="167" t="s">
        <v>65</v>
      </c>
      <c r="L17" s="168" t="s">
        <v>65</v>
      </c>
      <c r="M17" s="166" t="s">
        <v>65</v>
      </c>
      <c r="N17" s="167" t="s">
        <v>65</v>
      </c>
      <c r="O17" s="167" t="s">
        <v>65</v>
      </c>
      <c r="P17" s="167" t="s">
        <v>65</v>
      </c>
      <c r="Q17" s="168" t="s">
        <v>65</v>
      </c>
      <c r="R17" s="166" t="s">
        <v>65</v>
      </c>
      <c r="S17" s="167" t="s">
        <v>66</v>
      </c>
      <c r="T17" s="167" t="s">
        <v>65</v>
      </c>
      <c r="U17" s="167" t="s">
        <v>65</v>
      </c>
      <c r="V17" s="168" t="s">
        <v>66</v>
      </c>
      <c r="W17" s="166" t="s">
        <v>65</v>
      </c>
      <c r="X17" s="167" t="s">
        <v>65</v>
      </c>
      <c r="Y17" s="167" t="s">
        <v>65</v>
      </c>
      <c r="Z17" s="167" t="s">
        <v>66</v>
      </c>
      <c r="AA17" s="168" t="s">
        <v>66</v>
      </c>
      <c r="AB17" s="49">
        <f t="shared" si="0"/>
        <v>19</v>
      </c>
      <c r="AC17" s="31">
        <f t="shared" si="1"/>
        <v>5</v>
      </c>
      <c r="AD17" s="34">
        <f t="shared" si="2"/>
        <v>0</v>
      </c>
    </row>
    <row r="18" spans="1:30" ht="12" customHeight="1" x14ac:dyDescent="0.3">
      <c r="A18" s="10">
        <v>10</v>
      </c>
      <c r="B18" s="164" t="s">
        <v>158</v>
      </c>
      <c r="C18" s="165" t="s">
        <v>68</v>
      </c>
      <c r="D18" s="166" t="s">
        <v>66</v>
      </c>
      <c r="E18" s="167" t="s">
        <v>65</v>
      </c>
      <c r="F18" s="167" t="s">
        <v>65</v>
      </c>
      <c r="G18" s="168" t="s">
        <v>65</v>
      </c>
      <c r="H18" s="166" t="s">
        <v>65</v>
      </c>
      <c r="I18" s="167" t="s">
        <v>65</v>
      </c>
      <c r="J18" s="167" t="s">
        <v>66</v>
      </c>
      <c r="K18" s="167" t="s">
        <v>65</v>
      </c>
      <c r="L18" s="168" t="s">
        <v>66</v>
      </c>
      <c r="M18" s="166" t="s">
        <v>65</v>
      </c>
      <c r="N18" s="167" t="s">
        <v>66</v>
      </c>
      <c r="O18" s="167" t="s">
        <v>66</v>
      </c>
      <c r="P18" s="167" t="s">
        <v>66</v>
      </c>
      <c r="Q18" s="168" t="s">
        <v>65</v>
      </c>
      <c r="R18" s="166" t="s">
        <v>66</v>
      </c>
      <c r="S18" s="167" t="s">
        <v>66</v>
      </c>
      <c r="T18" s="167" t="s">
        <v>66</v>
      </c>
      <c r="U18" s="167" t="s">
        <v>66</v>
      </c>
      <c r="V18" s="168" t="s">
        <v>66</v>
      </c>
      <c r="W18" s="166" t="s">
        <v>65</v>
      </c>
      <c r="X18" s="167" t="s">
        <v>66</v>
      </c>
      <c r="Y18" s="167" t="s">
        <v>66</v>
      </c>
      <c r="Z18" s="167" t="s">
        <v>66</v>
      </c>
      <c r="AA18" s="168" t="s">
        <v>66</v>
      </c>
      <c r="AB18" s="49">
        <f t="shared" si="0"/>
        <v>9</v>
      </c>
      <c r="AC18" s="31">
        <f t="shared" si="1"/>
        <v>15</v>
      </c>
      <c r="AD18" s="34">
        <f t="shared" si="2"/>
        <v>0</v>
      </c>
    </row>
    <row r="19" spans="1:30" ht="12" customHeight="1" x14ac:dyDescent="0.3">
      <c r="A19" s="10">
        <v>11</v>
      </c>
      <c r="B19" s="164" t="s">
        <v>159</v>
      </c>
      <c r="C19" s="165" t="s">
        <v>68</v>
      </c>
      <c r="D19" s="166" t="s">
        <v>65</v>
      </c>
      <c r="E19" s="167" t="s">
        <v>65</v>
      </c>
      <c r="F19" s="167" t="s">
        <v>65</v>
      </c>
      <c r="G19" s="168" t="s">
        <v>65</v>
      </c>
      <c r="H19" s="166" t="s">
        <v>65</v>
      </c>
      <c r="I19" s="167" t="s">
        <v>65</v>
      </c>
      <c r="J19" s="167" t="s">
        <v>65</v>
      </c>
      <c r="K19" s="167" t="s">
        <v>65</v>
      </c>
      <c r="L19" s="168" t="s">
        <v>66</v>
      </c>
      <c r="M19" s="166" t="s">
        <v>65</v>
      </c>
      <c r="N19" s="167" t="s">
        <v>65</v>
      </c>
      <c r="O19" s="167" t="s">
        <v>66</v>
      </c>
      <c r="P19" s="167" t="s">
        <v>66</v>
      </c>
      <c r="Q19" s="168" t="s">
        <v>65</v>
      </c>
      <c r="R19" s="166" t="s">
        <v>65</v>
      </c>
      <c r="S19" s="167" t="s">
        <v>66</v>
      </c>
      <c r="T19" s="167" t="s">
        <v>66</v>
      </c>
      <c r="U19" s="167" t="s">
        <v>65</v>
      </c>
      <c r="V19" s="168" t="s">
        <v>66</v>
      </c>
      <c r="W19" s="166" t="s">
        <v>65</v>
      </c>
      <c r="X19" s="167" t="s">
        <v>66</v>
      </c>
      <c r="Y19" s="167" t="s">
        <v>66</v>
      </c>
      <c r="Z19" s="167" t="s">
        <v>66</v>
      </c>
      <c r="AA19" s="168" t="s">
        <v>66</v>
      </c>
      <c r="AB19" s="49">
        <f t="shared" si="0"/>
        <v>14</v>
      </c>
      <c r="AC19" s="31">
        <f t="shared" si="1"/>
        <v>10</v>
      </c>
      <c r="AD19" s="34">
        <f t="shared" si="2"/>
        <v>0</v>
      </c>
    </row>
    <row r="20" spans="1:30" ht="12" customHeight="1" x14ac:dyDescent="0.3">
      <c r="A20" s="10">
        <v>12</v>
      </c>
      <c r="B20" s="164" t="s">
        <v>160</v>
      </c>
      <c r="C20" s="165" t="s">
        <v>68</v>
      </c>
      <c r="D20" s="166" t="s">
        <v>65</v>
      </c>
      <c r="E20" s="167" t="s">
        <v>66</v>
      </c>
      <c r="F20" s="167" t="s">
        <v>65</v>
      </c>
      <c r="G20" s="168" t="s">
        <v>65</v>
      </c>
      <c r="H20" s="166" t="s">
        <v>65</v>
      </c>
      <c r="I20" s="167" t="s">
        <v>65</v>
      </c>
      <c r="J20" s="167" t="s">
        <v>66</v>
      </c>
      <c r="K20" s="167" t="s">
        <v>65</v>
      </c>
      <c r="L20" s="168" t="s">
        <v>65</v>
      </c>
      <c r="M20" s="166" t="s">
        <v>65</v>
      </c>
      <c r="N20" s="167" t="s">
        <v>66</v>
      </c>
      <c r="O20" s="167" t="s">
        <v>65</v>
      </c>
      <c r="P20" s="167" t="s">
        <v>66</v>
      </c>
      <c r="Q20" s="168" t="s">
        <v>65</v>
      </c>
      <c r="R20" s="166" t="s">
        <v>66</v>
      </c>
      <c r="S20" s="167" t="s">
        <v>66</v>
      </c>
      <c r="T20" s="167" t="s">
        <v>65</v>
      </c>
      <c r="U20" s="167" t="s">
        <v>66</v>
      </c>
      <c r="V20" s="168" t="s">
        <v>66</v>
      </c>
      <c r="W20" s="166" t="s">
        <v>65</v>
      </c>
      <c r="X20" s="167" t="s">
        <v>66</v>
      </c>
      <c r="Y20" s="167" t="s">
        <v>66</v>
      </c>
      <c r="Z20" s="167" t="s">
        <v>66</v>
      </c>
      <c r="AA20" s="168" t="s">
        <v>66</v>
      </c>
      <c r="AB20" s="49">
        <f t="shared" si="0"/>
        <v>12</v>
      </c>
      <c r="AC20" s="31">
        <f t="shared" si="1"/>
        <v>12</v>
      </c>
      <c r="AD20" s="34">
        <f t="shared" si="2"/>
        <v>0</v>
      </c>
    </row>
    <row r="21" spans="1:30" ht="12" customHeight="1" x14ac:dyDescent="0.3">
      <c r="A21" s="10">
        <v>13</v>
      </c>
      <c r="B21" s="164" t="s">
        <v>161</v>
      </c>
      <c r="C21" s="165" t="s">
        <v>68</v>
      </c>
      <c r="D21" s="166" t="s">
        <v>65</v>
      </c>
      <c r="E21" s="167" t="s">
        <v>65</v>
      </c>
      <c r="F21" s="167" t="s">
        <v>65</v>
      </c>
      <c r="G21" s="168" t="s">
        <v>65</v>
      </c>
      <c r="H21" s="166" t="s">
        <v>65</v>
      </c>
      <c r="I21" s="167" t="s">
        <v>65</v>
      </c>
      <c r="J21" s="167" t="s">
        <v>66</v>
      </c>
      <c r="K21" s="167" t="s">
        <v>65</v>
      </c>
      <c r="L21" s="168" t="s">
        <v>66</v>
      </c>
      <c r="M21" s="166" t="s">
        <v>65</v>
      </c>
      <c r="N21" s="167" t="s">
        <v>65</v>
      </c>
      <c r="O21" s="167" t="s">
        <v>66</v>
      </c>
      <c r="P21" s="167" t="s">
        <v>65</v>
      </c>
      <c r="Q21" s="168" t="s">
        <v>65</v>
      </c>
      <c r="R21" s="166" t="s">
        <v>65</v>
      </c>
      <c r="S21" s="167" t="s">
        <v>65</v>
      </c>
      <c r="T21" s="167" t="s">
        <v>65</v>
      </c>
      <c r="U21" s="167" t="s">
        <v>65</v>
      </c>
      <c r="V21" s="168" t="s">
        <v>65</v>
      </c>
      <c r="W21" s="166" t="s">
        <v>65</v>
      </c>
      <c r="X21" s="167" t="s">
        <v>65</v>
      </c>
      <c r="Y21" s="167" t="s">
        <v>65</v>
      </c>
      <c r="Z21" s="167" t="s">
        <v>66</v>
      </c>
      <c r="AA21" s="168" t="s">
        <v>66</v>
      </c>
      <c r="AB21" s="49">
        <f t="shared" si="0"/>
        <v>19</v>
      </c>
      <c r="AC21" s="31">
        <f t="shared" si="1"/>
        <v>5</v>
      </c>
      <c r="AD21" s="34">
        <f t="shared" si="2"/>
        <v>0</v>
      </c>
    </row>
    <row r="22" spans="1:30" ht="12" customHeight="1" x14ac:dyDescent="0.3">
      <c r="A22" s="10">
        <v>14</v>
      </c>
      <c r="B22" s="164" t="s">
        <v>148</v>
      </c>
      <c r="C22" s="165" t="s">
        <v>68</v>
      </c>
      <c r="D22" s="166" t="s">
        <v>66</v>
      </c>
      <c r="E22" s="167" t="s">
        <v>65</v>
      </c>
      <c r="F22" s="167" t="s">
        <v>65</v>
      </c>
      <c r="G22" s="168" t="s">
        <v>65</v>
      </c>
      <c r="H22" s="166" t="s">
        <v>65</v>
      </c>
      <c r="I22" s="167" t="s">
        <v>65</v>
      </c>
      <c r="J22" s="167" t="s">
        <v>66</v>
      </c>
      <c r="K22" s="167" t="s">
        <v>65</v>
      </c>
      <c r="L22" s="168" t="s">
        <v>66</v>
      </c>
      <c r="M22" s="166" t="s">
        <v>65</v>
      </c>
      <c r="N22" s="167" t="s">
        <v>66</v>
      </c>
      <c r="O22" s="167" t="s">
        <v>66</v>
      </c>
      <c r="P22" s="167" t="s">
        <v>66</v>
      </c>
      <c r="Q22" s="168" t="s">
        <v>65</v>
      </c>
      <c r="R22" s="166" t="s">
        <v>66</v>
      </c>
      <c r="S22" s="167" t="s">
        <v>66</v>
      </c>
      <c r="T22" s="167" t="s">
        <v>66</v>
      </c>
      <c r="U22" s="167" t="s">
        <v>66</v>
      </c>
      <c r="V22" s="168" t="s">
        <v>66</v>
      </c>
      <c r="W22" s="166" t="s">
        <v>65</v>
      </c>
      <c r="X22" s="167" t="s">
        <v>66</v>
      </c>
      <c r="Y22" s="167" t="s">
        <v>66</v>
      </c>
      <c r="Z22" s="167" t="s">
        <v>66</v>
      </c>
      <c r="AA22" s="168" t="s">
        <v>66</v>
      </c>
      <c r="AB22" s="49">
        <f t="shared" si="0"/>
        <v>9</v>
      </c>
      <c r="AC22" s="31">
        <f t="shared" si="1"/>
        <v>15</v>
      </c>
      <c r="AD22" s="34">
        <f t="shared" si="2"/>
        <v>0</v>
      </c>
    </row>
    <row r="23" spans="1:30" ht="12" customHeight="1" x14ac:dyDescent="0.3">
      <c r="A23" s="10">
        <v>15</v>
      </c>
      <c r="B23" s="164" t="s">
        <v>149</v>
      </c>
      <c r="C23" s="165" t="s">
        <v>68</v>
      </c>
      <c r="D23" s="166" t="s">
        <v>65</v>
      </c>
      <c r="E23" s="167" t="s">
        <v>65</v>
      </c>
      <c r="F23" s="167" t="s">
        <v>65</v>
      </c>
      <c r="G23" s="168" t="s">
        <v>65</v>
      </c>
      <c r="H23" s="166" t="s">
        <v>65</v>
      </c>
      <c r="I23" s="167" t="s">
        <v>65</v>
      </c>
      <c r="J23" s="167" t="s">
        <v>66</v>
      </c>
      <c r="K23" s="167" t="s">
        <v>66</v>
      </c>
      <c r="L23" s="168" t="s">
        <v>66</v>
      </c>
      <c r="M23" s="166" t="s">
        <v>65</v>
      </c>
      <c r="N23" s="167" t="s">
        <v>66</v>
      </c>
      <c r="O23" s="167" t="s">
        <v>66</v>
      </c>
      <c r="P23" s="167" t="s">
        <v>66</v>
      </c>
      <c r="Q23" s="168" t="s">
        <v>65</v>
      </c>
      <c r="R23" s="166" t="s">
        <v>66</v>
      </c>
      <c r="S23" s="167" t="s">
        <v>66</v>
      </c>
      <c r="T23" s="167" t="s">
        <v>66</v>
      </c>
      <c r="U23" s="167" t="s">
        <v>66</v>
      </c>
      <c r="V23" s="168" t="s">
        <v>66</v>
      </c>
      <c r="W23" s="166" t="s">
        <v>65</v>
      </c>
      <c r="X23" s="167" t="s">
        <v>66</v>
      </c>
      <c r="Y23" s="167" t="s">
        <v>66</v>
      </c>
      <c r="Z23" s="167" t="s">
        <v>66</v>
      </c>
      <c r="AA23" s="168" t="s">
        <v>66</v>
      </c>
      <c r="AB23" s="49">
        <f t="shared" si="0"/>
        <v>9</v>
      </c>
      <c r="AC23" s="31">
        <f t="shared" si="1"/>
        <v>15</v>
      </c>
      <c r="AD23" s="34">
        <f t="shared" si="2"/>
        <v>0</v>
      </c>
    </row>
    <row r="24" spans="1:30" ht="12" customHeight="1" x14ac:dyDescent="0.3">
      <c r="A24" s="10">
        <v>16</v>
      </c>
      <c r="B24" s="164" t="s">
        <v>162</v>
      </c>
      <c r="C24" s="165" t="s">
        <v>68</v>
      </c>
      <c r="D24" s="166" t="s">
        <v>65</v>
      </c>
      <c r="E24" s="167" t="s">
        <v>65</v>
      </c>
      <c r="F24" s="167" t="s">
        <v>65</v>
      </c>
      <c r="G24" s="168" t="s">
        <v>65</v>
      </c>
      <c r="H24" s="166" t="s">
        <v>65</v>
      </c>
      <c r="I24" s="167" t="s">
        <v>65</v>
      </c>
      <c r="J24" s="167" t="s">
        <v>65</v>
      </c>
      <c r="K24" s="167" t="s">
        <v>66</v>
      </c>
      <c r="L24" s="168" t="s">
        <v>65</v>
      </c>
      <c r="M24" s="166" t="s">
        <v>65</v>
      </c>
      <c r="N24" s="167" t="s">
        <v>65</v>
      </c>
      <c r="O24" s="167" t="s">
        <v>65</v>
      </c>
      <c r="P24" s="167" t="s">
        <v>65</v>
      </c>
      <c r="Q24" s="168" t="s">
        <v>65</v>
      </c>
      <c r="R24" s="166" t="s">
        <v>65</v>
      </c>
      <c r="S24" s="167" t="s">
        <v>66</v>
      </c>
      <c r="T24" s="167" t="s">
        <v>66</v>
      </c>
      <c r="U24" s="167" t="s">
        <v>65</v>
      </c>
      <c r="V24" s="168" t="s">
        <v>65</v>
      </c>
      <c r="W24" s="166" t="s">
        <v>65</v>
      </c>
      <c r="X24" s="167" t="s">
        <v>66</v>
      </c>
      <c r="Y24" s="167" t="s">
        <v>66</v>
      </c>
      <c r="Z24" s="167" t="s">
        <v>66</v>
      </c>
      <c r="AA24" s="168" t="s">
        <v>66</v>
      </c>
      <c r="AB24" s="49">
        <f t="shared" si="0"/>
        <v>17</v>
      </c>
      <c r="AC24" s="31">
        <f t="shared" si="1"/>
        <v>7</v>
      </c>
      <c r="AD24" s="34">
        <f t="shared" si="2"/>
        <v>0</v>
      </c>
    </row>
    <row r="25" spans="1:30" ht="12" customHeight="1" x14ac:dyDescent="0.3">
      <c r="A25" s="10">
        <v>17</v>
      </c>
      <c r="B25" s="164" t="s">
        <v>150</v>
      </c>
      <c r="C25" s="165" t="s">
        <v>68</v>
      </c>
      <c r="D25" s="166" t="s">
        <v>66</v>
      </c>
      <c r="E25" s="167" t="s">
        <v>65</v>
      </c>
      <c r="F25" s="167" t="s">
        <v>65</v>
      </c>
      <c r="G25" s="168" t="s">
        <v>65</v>
      </c>
      <c r="H25" s="166" t="s">
        <v>65</v>
      </c>
      <c r="I25" s="167" t="s">
        <v>65</v>
      </c>
      <c r="J25" s="167" t="s">
        <v>66</v>
      </c>
      <c r="K25" s="167" t="s">
        <v>65</v>
      </c>
      <c r="L25" s="168" t="s">
        <v>66</v>
      </c>
      <c r="M25" s="166" t="s">
        <v>65</v>
      </c>
      <c r="N25" s="167" t="s">
        <v>66</v>
      </c>
      <c r="O25" s="167" t="s">
        <v>66</v>
      </c>
      <c r="P25" s="167" t="s">
        <v>66</v>
      </c>
      <c r="Q25" s="168" t="s">
        <v>65</v>
      </c>
      <c r="R25" s="166" t="s">
        <v>66</v>
      </c>
      <c r="S25" s="167" t="s">
        <v>66</v>
      </c>
      <c r="T25" s="167" t="s">
        <v>66</v>
      </c>
      <c r="U25" s="167" t="s">
        <v>66</v>
      </c>
      <c r="V25" s="168" t="s">
        <v>66</v>
      </c>
      <c r="W25" s="166" t="s">
        <v>65</v>
      </c>
      <c r="X25" s="167" t="s">
        <v>66</v>
      </c>
      <c r="Y25" s="167" t="s">
        <v>66</v>
      </c>
      <c r="Z25" s="167" t="s">
        <v>66</v>
      </c>
      <c r="AA25" s="168" t="s">
        <v>66</v>
      </c>
      <c r="AB25" s="49">
        <f t="shared" si="0"/>
        <v>9</v>
      </c>
      <c r="AC25" s="31">
        <f t="shared" si="1"/>
        <v>15</v>
      </c>
      <c r="AD25" s="34">
        <f t="shared" si="2"/>
        <v>0</v>
      </c>
    </row>
    <row r="26" spans="1:30" ht="12" customHeight="1" x14ac:dyDescent="0.3">
      <c r="A26" s="10">
        <v>18</v>
      </c>
      <c r="B26" s="164" t="s">
        <v>151</v>
      </c>
      <c r="C26" s="165" t="s">
        <v>68</v>
      </c>
      <c r="D26" s="166" t="s">
        <v>66</v>
      </c>
      <c r="E26" s="167" t="s">
        <v>65</v>
      </c>
      <c r="F26" s="167" t="s">
        <v>65</v>
      </c>
      <c r="G26" s="168" t="s">
        <v>65</v>
      </c>
      <c r="H26" s="166" t="s">
        <v>66</v>
      </c>
      <c r="I26" s="167" t="s">
        <v>65</v>
      </c>
      <c r="J26" s="167" t="s">
        <v>66</v>
      </c>
      <c r="K26" s="167" t="s">
        <v>66</v>
      </c>
      <c r="L26" s="168" t="s">
        <v>66</v>
      </c>
      <c r="M26" s="166" t="s">
        <v>65</v>
      </c>
      <c r="N26" s="167" t="s">
        <v>65</v>
      </c>
      <c r="O26" s="167" t="s">
        <v>65</v>
      </c>
      <c r="P26" s="167" t="s">
        <v>65</v>
      </c>
      <c r="Q26" s="168" t="s">
        <v>66</v>
      </c>
      <c r="R26" s="166" t="s">
        <v>66</v>
      </c>
      <c r="S26" s="167" t="s">
        <v>66</v>
      </c>
      <c r="T26" s="167" t="s">
        <v>66</v>
      </c>
      <c r="U26" s="167" t="s">
        <v>66</v>
      </c>
      <c r="V26" s="168" t="s">
        <v>66</v>
      </c>
      <c r="W26" s="166" t="s">
        <v>66</v>
      </c>
      <c r="X26" s="167" t="s">
        <v>66</v>
      </c>
      <c r="Y26" s="167" t="s">
        <v>67</v>
      </c>
      <c r="Z26" s="167" t="s">
        <v>67</v>
      </c>
      <c r="AA26" s="168" t="s">
        <v>66</v>
      </c>
      <c r="AB26" s="49">
        <f t="shared" si="0"/>
        <v>8</v>
      </c>
      <c r="AC26" s="31">
        <f t="shared" si="1"/>
        <v>14</v>
      </c>
      <c r="AD26" s="34">
        <f t="shared" si="2"/>
        <v>2</v>
      </c>
    </row>
    <row r="27" spans="1:30" ht="12" customHeight="1" x14ac:dyDescent="0.3">
      <c r="A27" s="10">
        <v>19</v>
      </c>
      <c r="B27" s="164"/>
      <c r="C27" s="165"/>
      <c r="D27" s="166"/>
      <c r="E27" s="167"/>
      <c r="F27" s="167"/>
      <c r="G27" s="168"/>
      <c r="H27" s="166"/>
      <c r="I27" s="167"/>
      <c r="J27" s="167"/>
      <c r="K27" s="167"/>
      <c r="L27" s="168"/>
      <c r="M27" s="166"/>
      <c r="N27" s="167"/>
      <c r="O27" s="167"/>
      <c r="P27" s="167"/>
      <c r="Q27" s="168"/>
      <c r="R27" s="166"/>
      <c r="S27" s="167"/>
      <c r="T27" s="167"/>
      <c r="U27" s="167"/>
      <c r="V27" s="168"/>
      <c r="W27" s="166"/>
      <c r="X27" s="167"/>
      <c r="Y27" s="167"/>
      <c r="Z27" s="167"/>
      <c r="AA27" s="168"/>
      <c r="AB27" s="49" t="str">
        <f t="shared" si="0"/>
        <v/>
      </c>
      <c r="AC27" s="31" t="str">
        <f t="shared" si="1"/>
        <v/>
      </c>
      <c r="AD27" s="34" t="str">
        <f t="shared" si="2"/>
        <v/>
      </c>
    </row>
    <row r="28" spans="1:30" ht="12" customHeight="1" x14ac:dyDescent="0.3">
      <c r="A28" s="10">
        <v>20</v>
      </c>
      <c r="B28" s="164"/>
      <c r="C28" s="165"/>
      <c r="D28" s="166"/>
      <c r="E28" s="167"/>
      <c r="F28" s="167"/>
      <c r="G28" s="168"/>
      <c r="H28" s="166"/>
      <c r="I28" s="167"/>
      <c r="J28" s="167"/>
      <c r="K28" s="167"/>
      <c r="L28" s="168"/>
      <c r="M28" s="166"/>
      <c r="N28" s="167"/>
      <c r="O28" s="167"/>
      <c r="P28" s="167"/>
      <c r="Q28" s="168"/>
      <c r="R28" s="166"/>
      <c r="S28" s="167"/>
      <c r="T28" s="167"/>
      <c r="U28" s="167"/>
      <c r="V28" s="168"/>
      <c r="W28" s="166"/>
      <c r="X28" s="167"/>
      <c r="Y28" s="167"/>
      <c r="Z28" s="167"/>
      <c r="AA28" s="168"/>
      <c r="AB28" s="49" t="str">
        <f t="shared" si="0"/>
        <v/>
      </c>
      <c r="AC28" s="31" t="str">
        <f t="shared" si="1"/>
        <v/>
      </c>
      <c r="AD28" s="34" t="str">
        <f t="shared" si="2"/>
        <v/>
      </c>
    </row>
    <row r="29" spans="1:30" ht="12" customHeight="1" x14ac:dyDescent="0.3">
      <c r="A29" s="10">
        <v>21</v>
      </c>
      <c r="B29" s="164"/>
      <c r="C29" s="165"/>
      <c r="D29" s="166"/>
      <c r="E29" s="167"/>
      <c r="F29" s="167"/>
      <c r="G29" s="168"/>
      <c r="H29" s="166"/>
      <c r="I29" s="167"/>
      <c r="J29" s="167"/>
      <c r="K29" s="167"/>
      <c r="L29" s="168"/>
      <c r="M29" s="166"/>
      <c r="N29" s="167"/>
      <c r="O29" s="167"/>
      <c r="P29" s="167"/>
      <c r="Q29" s="168"/>
      <c r="R29" s="166"/>
      <c r="S29" s="167"/>
      <c r="T29" s="167"/>
      <c r="U29" s="167"/>
      <c r="V29" s="168"/>
      <c r="W29" s="166"/>
      <c r="X29" s="167"/>
      <c r="Y29" s="167"/>
      <c r="Z29" s="167"/>
      <c r="AA29" s="168"/>
      <c r="AB29" s="49" t="str">
        <f t="shared" si="0"/>
        <v/>
      </c>
      <c r="AC29" s="31" t="str">
        <f t="shared" si="1"/>
        <v/>
      </c>
      <c r="AD29" s="34" t="str">
        <f t="shared" si="2"/>
        <v/>
      </c>
    </row>
    <row r="30" spans="1:30" ht="12" customHeight="1" x14ac:dyDescent="0.3">
      <c r="A30" s="10">
        <v>22</v>
      </c>
      <c r="B30" s="164"/>
      <c r="C30" s="165"/>
      <c r="D30" s="166"/>
      <c r="E30" s="167"/>
      <c r="F30" s="167"/>
      <c r="G30" s="168"/>
      <c r="H30" s="166"/>
      <c r="I30" s="167"/>
      <c r="J30" s="167"/>
      <c r="K30" s="167"/>
      <c r="L30" s="168"/>
      <c r="M30" s="166"/>
      <c r="N30" s="167"/>
      <c r="O30" s="167"/>
      <c r="P30" s="167"/>
      <c r="Q30" s="168"/>
      <c r="R30" s="166"/>
      <c r="S30" s="167"/>
      <c r="T30" s="167"/>
      <c r="U30" s="167"/>
      <c r="V30" s="168"/>
      <c r="W30" s="166"/>
      <c r="X30" s="167"/>
      <c r="Y30" s="167"/>
      <c r="Z30" s="167"/>
      <c r="AA30" s="168"/>
      <c r="AB30" s="49" t="str">
        <f t="shared" si="0"/>
        <v/>
      </c>
      <c r="AC30" s="31" t="str">
        <f t="shared" si="1"/>
        <v/>
      </c>
      <c r="AD30" s="34" t="str">
        <f t="shared" si="2"/>
        <v/>
      </c>
    </row>
    <row r="31" spans="1:30" ht="12" customHeight="1" x14ac:dyDescent="0.3">
      <c r="A31" s="10">
        <v>23</v>
      </c>
      <c r="B31" s="164"/>
      <c r="C31" s="165"/>
      <c r="D31" s="166"/>
      <c r="E31" s="167"/>
      <c r="F31" s="167"/>
      <c r="G31" s="168"/>
      <c r="H31" s="166"/>
      <c r="I31" s="167"/>
      <c r="J31" s="167"/>
      <c r="K31" s="167"/>
      <c r="L31" s="168"/>
      <c r="M31" s="166"/>
      <c r="N31" s="167"/>
      <c r="O31" s="167"/>
      <c r="P31" s="167"/>
      <c r="Q31" s="168"/>
      <c r="R31" s="166"/>
      <c r="S31" s="167"/>
      <c r="T31" s="167"/>
      <c r="U31" s="167"/>
      <c r="V31" s="168"/>
      <c r="W31" s="166"/>
      <c r="X31" s="167"/>
      <c r="Y31" s="167"/>
      <c r="Z31" s="167"/>
      <c r="AA31" s="168"/>
      <c r="AB31" s="49" t="str">
        <f t="shared" si="0"/>
        <v/>
      </c>
      <c r="AC31" s="31" t="str">
        <f t="shared" si="1"/>
        <v/>
      </c>
      <c r="AD31" s="34" t="str">
        <f t="shared" si="2"/>
        <v/>
      </c>
    </row>
    <row r="32" spans="1:30" ht="12" customHeight="1" x14ac:dyDescent="0.3">
      <c r="A32" s="10">
        <v>24</v>
      </c>
      <c r="B32" s="164"/>
      <c r="C32" s="165"/>
      <c r="D32" s="166"/>
      <c r="E32" s="167"/>
      <c r="F32" s="167"/>
      <c r="G32" s="168"/>
      <c r="H32" s="166"/>
      <c r="I32" s="167"/>
      <c r="J32" s="167"/>
      <c r="K32" s="167"/>
      <c r="L32" s="168"/>
      <c r="M32" s="166"/>
      <c r="N32" s="167"/>
      <c r="O32" s="167"/>
      <c r="P32" s="167"/>
      <c r="Q32" s="168"/>
      <c r="R32" s="166"/>
      <c r="S32" s="167"/>
      <c r="T32" s="167"/>
      <c r="U32" s="167"/>
      <c r="V32" s="168"/>
      <c r="W32" s="166"/>
      <c r="X32" s="167"/>
      <c r="Y32" s="167"/>
      <c r="Z32" s="167"/>
      <c r="AA32" s="168"/>
      <c r="AB32" s="49" t="str">
        <f t="shared" si="0"/>
        <v/>
      </c>
      <c r="AC32" s="31" t="str">
        <f t="shared" si="1"/>
        <v/>
      </c>
      <c r="AD32" s="34" t="str">
        <f t="shared" si="2"/>
        <v/>
      </c>
    </row>
    <row r="33" spans="1:30" ht="12" customHeight="1" x14ac:dyDescent="0.3">
      <c r="A33" s="10">
        <v>25</v>
      </c>
      <c r="B33" s="164"/>
      <c r="C33" s="165"/>
      <c r="D33" s="166"/>
      <c r="E33" s="167"/>
      <c r="F33" s="167"/>
      <c r="G33" s="168"/>
      <c r="H33" s="166"/>
      <c r="I33" s="167"/>
      <c r="J33" s="167"/>
      <c r="K33" s="167"/>
      <c r="L33" s="168"/>
      <c r="M33" s="166"/>
      <c r="N33" s="167"/>
      <c r="O33" s="167"/>
      <c r="P33" s="167"/>
      <c r="Q33" s="168"/>
      <c r="R33" s="166"/>
      <c r="S33" s="167"/>
      <c r="T33" s="167"/>
      <c r="U33" s="167"/>
      <c r="V33" s="168"/>
      <c r="W33" s="166"/>
      <c r="X33" s="167"/>
      <c r="Y33" s="167"/>
      <c r="Z33" s="167"/>
      <c r="AA33" s="168"/>
      <c r="AB33" s="49" t="str">
        <f t="shared" si="0"/>
        <v/>
      </c>
      <c r="AC33" s="31" t="str">
        <f t="shared" si="1"/>
        <v/>
      </c>
      <c r="AD33" s="34" t="str">
        <f t="shared" si="2"/>
        <v/>
      </c>
    </row>
    <row r="34" spans="1:30" ht="12" customHeight="1" x14ac:dyDescent="0.3">
      <c r="A34" s="10">
        <v>26</v>
      </c>
      <c r="B34" s="164"/>
      <c r="C34" s="165"/>
      <c r="D34" s="166"/>
      <c r="E34" s="167"/>
      <c r="F34" s="167"/>
      <c r="G34" s="168"/>
      <c r="H34" s="166"/>
      <c r="I34" s="167"/>
      <c r="J34" s="167"/>
      <c r="K34" s="167"/>
      <c r="L34" s="168"/>
      <c r="M34" s="166"/>
      <c r="N34" s="167"/>
      <c r="O34" s="167"/>
      <c r="P34" s="167"/>
      <c r="Q34" s="168"/>
      <c r="R34" s="166"/>
      <c r="S34" s="167"/>
      <c r="T34" s="167"/>
      <c r="U34" s="167"/>
      <c r="V34" s="168"/>
      <c r="W34" s="166"/>
      <c r="X34" s="167"/>
      <c r="Y34" s="167"/>
      <c r="Z34" s="167"/>
      <c r="AA34" s="168"/>
      <c r="AB34" s="49" t="str">
        <f t="shared" si="0"/>
        <v/>
      </c>
      <c r="AC34" s="31" t="str">
        <f t="shared" si="1"/>
        <v/>
      </c>
      <c r="AD34" s="34" t="str">
        <f t="shared" si="2"/>
        <v/>
      </c>
    </row>
    <row r="35" spans="1:30" ht="12" customHeight="1" x14ac:dyDescent="0.3">
      <c r="A35" s="10">
        <v>27</v>
      </c>
      <c r="B35" s="164"/>
      <c r="C35" s="165"/>
      <c r="D35" s="166"/>
      <c r="E35" s="167"/>
      <c r="F35" s="167"/>
      <c r="G35" s="168"/>
      <c r="H35" s="166"/>
      <c r="I35" s="167"/>
      <c r="J35" s="167"/>
      <c r="K35" s="167"/>
      <c r="L35" s="168"/>
      <c r="M35" s="166"/>
      <c r="N35" s="167"/>
      <c r="O35" s="167"/>
      <c r="P35" s="167"/>
      <c r="Q35" s="168"/>
      <c r="R35" s="166"/>
      <c r="S35" s="167"/>
      <c r="T35" s="167"/>
      <c r="U35" s="167"/>
      <c r="V35" s="168"/>
      <c r="W35" s="166"/>
      <c r="X35" s="167"/>
      <c r="Y35" s="167"/>
      <c r="Z35" s="167"/>
      <c r="AA35" s="168"/>
      <c r="AB35" s="49" t="str">
        <f t="shared" si="0"/>
        <v/>
      </c>
      <c r="AC35" s="31" t="str">
        <f t="shared" si="1"/>
        <v/>
      </c>
      <c r="AD35" s="34" t="str">
        <f t="shared" si="2"/>
        <v/>
      </c>
    </row>
    <row r="36" spans="1:30" ht="12" customHeight="1" x14ac:dyDescent="0.3">
      <c r="A36" s="10">
        <v>28</v>
      </c>
      <c r="B36" s="164"/>
      <c r="C36" s="165"/>
      <c r="D36" s="166"/>
      <c r="E36" s="167"/>
      <c r="F36" s="167"/>
      <c r="G36" s="168"/>
      <c r="H36" s="166"/>
      <c r="I36" s="167"/>
      <c r="J36" s="167"/>
      <c r="K36" s="167"/>
      <c r="L36" s="168"/>
      <c r="M36" s="166"/>
      <c r="N36" s="167"/>
      <c r="O36" s="167"/>
      <c r="P36" s="167"/>
      <c r="Q36" s="168"/>
      <c r="R36" s="166"/>
      <c r="S36" s="167"/>
      <c r="T36" s="167"/>
      <c r="U36" s="167"/>
      <c r="V36" s="168"/>
      <c r="W36" s="166"/>
      <c r="X36" s="167"/>
      <c r="Y36" s="167"/>
      <c r="Z36" s="167"/>
      <c r="AA36" s="168"/>
      <c r="AB36" s="49" t="str">
        <f t="shared" si="0"/>
        <v/>
      </c>
      <c r="AC36" s="31" t="str">
        <f t="shared" si="1"/>
        <v/>
      </c>
      <c r="AD36" s="34" t="str">
        <f t="shared" si="2"/>
        <v/>
      </c>
    </row>
    <row r="37" spans="1:30" ht="12" customHeight="1" x14ac:dyDescent="0.3">
      <c r="A37" s="10">
        <v>29</v>
      </c>
      <c r="B37" s="164"/>
      <c r="C37" s="165"/>
      <c r="D37" s="166"/>
      <c r="E37" s="167"/>
      <c r="F37" s="167"/>
      <c r="G37" s="168"/>
      <c r="H37" s="166"/>
      <c r="I37" s="167"/>
      <c r="J37" s="167"/>
      <c r="K37" s="167"/>
      <c r="L37" s="168"/>
      <c r="M37" s="166"/>
      <c r="N37" s="167"/>
      <c r="O37" s="167"/>
      <c r="P37" s="167"/>
      <c r="Q37" s="168"/>
      <c r="R37" s="166"/>
      <c r="S37" s="167"/>
      <c r="T37" s="167"/>
      <c r="U37" s="167"/>
      <c r="V37" s="168"/>
      <c r="W37" s="166"/>
      <c r="X37" s="167"/>
      <c r="Y37" s="167"/>
      <c r="Z37" s="167"/>
      <c r="AA37" s="168"/>
      <c r="AB37" s="49" t="str">
        <f t="shared" si="0"/>
        <v/>
      </c>
      <c r="AC37" s="31" t="str">
        <f t="shared" si="1"/>
        <v/>
      </c>
      <c r="AD37" s="34" t="str">
        <f t="shared" si="2"/>
        <v/>
      </c>
    </row>
    <row r="38" spans="1:30" ht="12" customHeight="1" x14ac:dyDescent="0.3">
      <c r="A38" s="10">
        <v>30</v>
      </c>
      <c r="B38" s="164"/>
      <c r="C38" s="165"/>
      <c r="D38" s="166"/>
      <c r="E38" s="167"/>
      <c r="F38" s="167"/>
      <c r="G38" s="168"/>
      <c r="H38" s="166"/>
      <c r="I38" s="167"/>
      <c r="J38" s="167"/>
      <c r="K38" s="167"/>
      <c r="L38" s="168"/>
      <c r="M38" s="166"/>
      <c r="N38" s="167"/>
      <c r="O38" s="167"/>
      <c r="P38" s="167"/>
      <c r="Q38" s="168"/>
      <c r="R38" s="166"/>
      <c r="S38" s="167"/>
      <c r="T38" s="167"/>
      <c r="U38" s="167"/>
      <c r="V38" s="168"/>
      <c r="W38" s="166"/>
      <c r="X38" s="167"/>
      <c r="Y38" s="167"/>
      <c r="Z38" s="167"/>
      <c r="AA38" s="168"/>
      <c r="AB38" s="49" t="str">
        <f t="shared" si="0"/>
        <v/>
      </c>
      <c r="AC38" s="31" t="str">
        <f t="shared" si="1"/>
        <v/>
      </c>
      <c r="AD38" s="34" t="str">
        <f t="shared" si="2"/>
        <v/>
      </c>
    </row>
    <row r="39" spans="1:30" ht="12" customHeight="1" x14ac:dyDescent="0.3">
      <c r="A39" s="10">
        <v>31</v>
      </c>
      <c r="B39" s="164"/>
      <c r="C39" s="165"/>
      <c r="D39" s="166"/>
      <c r="E39" s="167"/>
      <c r="F39" s="167"/>
      <c r="G39" s="168"/>
      <c r="H39" s="166"/>
      <c r="I39" s="167"/>
      <c r="J39" s="167"/>
      <c r="K39" s="167"/>
      <c r="L39" s="168"/>
      <c r="M39" s="166"/>
      <c r="N39" s="167"/>
      <c r="O39" s="167"/>
      <c r="P39" s="167"/>
      <c r="Q39" s="168"/>
      <c r="R39" s="166"/>
      <c r="S39" s="167"/>
      <c r="T39" s="167"/>
      <c r="U39" s="167"/>
      <c r="V39" s="168"/>
      <c r="W39" s="166"/>
      <c r="X39" s="167"/>
      <c r="Y39" s="167"/>
      <c r="Z39" s="167"/>
      <c r="AA39" s="168"/>
      <c r="AB39" s="49" t="str">
        <f t="shared" si="0"/>
        <v/>
      </c>
      <c r="AC39" s="31" t="str">
        <f t="shared" si="1"/>
        <v/>
      </c>
      <c r="AD39" s="34" t="str">
        <f t="shared" si="2"/>
        <v/>
      </c>
    </row>
    <row r="40" spans="1:30" ht="12" customHeight="1" x14ac:dyDescent="0.3">
      <c r="A40" s="10">
        <v>32</v>
      </c>
      <c r="B40" s="164"/>
      <c r="C40" s="165"/>
      <c r="D40" s="166"/>
      <c r="E40" s="167"/>
      <c r="F40" s="167"/>
      <c r="G40" s="168"/>
      <c r="H40" s="166"/>
      <c r="I40" s="167"/>
      <c r="J40" s="167"/>
      <c r="K40" s="167"/>
      <c r="L40" s="168"/>
      <c r="M40" s="166"/>
      <c r="N40" s="167"/>
      <c r="O40" s="167"/>
      <c r="P40" s="167"/>
      <c r="Q40" s="168"/>
      <c r="R40" s="166"/>
      <c r="S40" s="167"/>
      <c r="T40" s="167"/>
      <c r="U40" s="167"/>
      <c r="V40" s="168"/>
      <c r="W40" s="166"/>
      <c r="X40" s="167"/>
      <c r="Y40" s="167"/>
      <c r="Z40" s="167"/>
      <c r="AA40" s="168"/>
      <c r="AB40" s="49" t="str">
        <f t="shared" si="0"/>
        <v/>
      </c>
      <c r="AC40" s="31" t="str">
        <f t="shared" si="1"/>
        <v/>
      </c>
      <c r="AD40" s="34" t="str">
        <f t="shared" si="2"/>
        <v/>
      </c>
    </row>
    <row r="41" spans="1:30" ht="12" customHeight="1" x14ac:dyDescent="0.3">
      <c r="A41" s="10">
        <v>33</v>
      </c>
      <c r="B41" s="164"/>
      <c r="C41" s="165"/>
      <c r="D41" s="166"/>
      <c r="E41" s="167"/>
      <c r="F41" s="167"/>
      <c r="G41" s="168"/>
      <c r="H41" s="166"/>
      <c r="I41" s="167"/>
      <c r="J41" s="167"/>
      <c r="K41" s="167"/>
      <c r="L41" s="168"/>
      <c r="M41" s="166"/>
      <c r="N41" s="167"/>
      <c r="O41" s="167"/>
      <c r="P41" s="167"/>
      <c r="Q41" s="168"/>
      <c r="R41" s="166"/>
      <c r="S41" s="167"/>
      <c r="T41" s="167"/>
      <c r="U41" s="167"/>
      <c r="V41" s="168"/>
      <c r="W41" s="166"/>
      <c r="X41" s="167"/>
      <c r="Y41" s="167"/>
      <c r="Z41" s="167"/>
      <c r="AA41" s="168"/>
      <c r="AB41" s="49" t="str">
        <f t="shared" si="0"/>
        <v/>
      </c>
      <c r="AC41" s="31" t="str">
        <f t="shared" si="1"/>
        <v/>
      </c>
      <c r="AD41" s="34" t="str">
        <f t="shared" si="2"/>
        <v/>
      </c>
    </row>
    <row r="42" spans="1:30" ht="12" customHeight="1" x14ac:dyDescent="0.3">
      <c r="A42" s="10">
        <v>34</v>
      </c>
      <c r="B42" s="164"/>
      <c r="C42" s="165"/>
      <c r="D42" s="166"/>
      <c r="E42" s="167"/>
      <c r="F42" s="167"/>
      <c r="G42" s="168"/>
      <c r="H42" s="166"/>
      <c r="I42" s="167"/>
      <c r="J42" s="167"/>
      <c r="K42" s="167"/>
      <c r="L42" s="168"/>
      <c r="M42" s="166"/>
      <c r="N42" s="167"/>
      <c r="O42" s="167"/>
      <c r="P42" s="167"/>
      <c r="Q42" s="168"/>
      <c r="R42" s="166"/>
      <c r="S42" s="167"/>
      <c r="T42" s="167"/>
      <c r="U42" s="167"/>
      <c r="V42" s="168"/>
      <c r="W42" s="166"/>
      <c r="X42" s="167"/>
      <c r="Y42" s="167"/>
      <c r="Z42" s="167"/>
      <c r="AA42" s="168"/>
      <c r="AB42" s="49" t="str">
        <f t="shared" si="0"/>
        <v/>
      </c>
      <c r="AC42" s="31" t="str">
        <f t="shared" si="1"/>
        <v/>
      </c>
      <c r="AD42" s="34" t="str">
        <f t="shared" si="2"/>
        <v/>
      </c>
    </row>
    <row r="43" spans="1:30" ht="12" customHeight="1" x14ac:dyDescent="0.3">
      <c r="A43" s="10">
        <v>35</v>
      </c>
      <c r="B43" s="164"/>
      <c r="C43" s="165"/>
      <c r="D43" s="166"/>
      <c r="E43" s="167"/>
      <c r="F43" s="167"/>
      <c r="G43" s="168"/>
      <c r="H43" s="166"/>
      <c r="I43" s="167"/>
      <c r="J43" s="167"/>
      <c r="K43" s="167"/>
      <c r="L43" s="168"/>
      <c r="M43" s="166"/>
      <c r="N43" s="167"/>
      <c r="O43" s="167"/>
      <c r="P43" s="167"/>
      <c r="Q43" s="168"/>
      <c r="R43" s="166"/>
      <c r="S43" s="167"/>
      <c r="T43" s="167"/>
      <c r="U43" s="167"/>
      <c r="V43" s="168"/>
      <c r="W43" s="166"/>
      <c r="X43" s="167"/>
      <c r="Y43" s="167"/>
      <c r="Z43" s="167"/>
      <c r="AA43" s="168"/>
      <c r="AB43" s="49" t="str">
        <f t="shared" si="0"/>
        <v/>
      </c>
      <c r="AC43" s="31" t="str">
        <f t="shared" si="1"/>
        <v/>
      </c>
      <c r="AD43" s="34" t="str">
        <f t="shared" si="2"/>
        <v/>
      </c>
    </row>
    <row r="44" spans="1:30" ht="12" customHeight="1" x14ac:dyDescent="0.3">
      <c r="A44" s="10">
        <v>36</v>
      </c>
      <c r="B44" s="164"/>
      <c r="C44" s="165"/>
      <c r="D44" s="166"/>
      <c r="E44" s="167"/>
      <c r="F44" s="167"/>
      <c r="G44" s="168"/>
      <c r="H44" s="166"/>
      <c r="I44" s="167"/>
      <c r="J44" s="167"/>
      <c r="K44" s="167"/>
      <c r="L44" s="168"/>
      <c r="M44" s="166"/>
      <c r="N44" s="167"/>
      <c r="O44" s="167"/>
      <c r="P44" s="167"/>
      <c r="Q44" s="168"/>
      <c r="R44" s="166"/>
      <c r="S44" s="167"/>
      <c r="T44" s="167"/>
      <c r="U44" s="167"/>
      <c r="V44" s="168"/>
      <c r="W44" s="166"/>
      <c r="X44" s="167"/>
      <c r="Y44" s="167"/>
      <c r="Z44" s="167"/>
      <c r="AA44" s="168"/>
      <c r="AB44" s="49" t="str">
        <f t="shared" si="0"/>
        <v/>
      </c>
      <c r="AC44" s="31" t="str">
        <f t="shared" si="1"/>
        <v/>
      </c>
      <c r="AD44" s="34" t="str">
        <f t="shared" si="2"/>
        <v/>
      </c>
    </row>
    <row r="45" spans="1:30" ht="12" customHeight="1" x14ac:dyDescent="0.3">
      <c r="A45" s="10">
        <v>37</v>
      </c>
      <c r="B45" s="164"/>
      <c r="C45" s="165"/>
      <c r="D45" s="166"/>
      <c r="E45" s="167"/>
      <c r="F45" s="167"/>
      <c r="G45" s="168"/>
      <c r="H45" s="166"/>
      <c r="I45" s="167"/>
      <c r="J45" s="167"/>
      <c r="K45" s="167"/>
      <c r="L45" s="168"/>
      <c r="M45" s="166"/>
      <c r="N45" s="167"/>
      <c r="O45" s="167"/>
      <c r="P45" s="167"/>
      <c r="Q45" s="168"/>
      <c r="R45" s="166"/>
      <c r="S45" s="167"/>
      <c r="T45" s="167"/>
      <c r="U45" s="167"/>
      <c r="V45" s="168"/>
      <c r="W45" s="166"/>
      <c r="X45" s="167"/>
      <c r="Y45" s="167"/>
      <c r="Z45" s="167"/>
      <c r="AA45" s="168"/>
      <c r="AB45" s="49" t="str">
        <f t="shared" si="0"/>
        <v/>
      </c>
      <c r="AC45" s="31" t="str">
        <f t="shared" si="1"/>
        <v/>
      </c>
      <c r="AD45" s="34" t="str">
        <f t="shared" si="2"/>
        <v/>
      </c>
    </row>
    <row r="46" spans="1:30" ht="12" customHeight="1" x14ac:dyDescent="0.3">
      <c r="A46" s="10">
        <v>38</v>
      </c>
      <c r="B46" s="164"/>
      <c r="C46" s="165"/>
      <c r="D46" s="166"/>
      <c r="E46" s="167"/>
      <c r="F46" s="167"/>
      <c r="G46" s="168"/>
      <c r="H46" s="166"/>
      <c r="I46" s="167"/>
      <c r="J46" s="167"/>
      <c r="K46" s="167"/>
      <c r="L46" s="168"/>
      <c r="M46" s="166"/>
      <c r="N46" s="167"/>
      <c r="O46" s="167"/>
      <c r="P46" s="167"/>
      <c r="Q46" s="168"/>
      <c r="R46" s="166"/>
      <c r="S46" s="167"/>
      <c r="T46" s="167"/>
      <c r="U46" s="167"/>
      <c r="V46" s="168"/>
      <c r="W46" s="166"/>
      <c r="X46" s="167"/>
      <c r="Y46" s="167"/>
      <c r="Z46" s="167"/>
      <c r="AA46" s="168"/>
      <c r="AB46" s="49" t="str">
        <f t="shared" si="0"/>
        <v/>
      </c>
      <c r="AC46" s="31" t="str">
        <f t="shared" si="1"/>
        <v/>
      </c>
      <c r="AD46" s="34" t="str">
        <f t="shared" si="2"/>
        <v/>
      </c>
    </row>
    <row r="47" spans="1:30" ht="12" customHeight="1" x14ac:dyDescent="0.3">
      <c r="A47" s="10">
        <v>39</v>
      </c>
      <c r="B47" s="164"/>
      <c r="C47" s="165"/>
      <c r="D47" s="166"/>
      <c r="E47" s="167"/>
      <c r="F47" s="167"/>
      <c r="G47" s="168"/>
      <c r="H47" s="166"/>
      <c r="I47" s="167"/>
      <c r="J47" s="167"/>
      <c r="K47" s="167"/>
      <c r="L47" s="168"/>
      <c r="M47" s="166"/>
      <c r="N47" s="167"/>
      <c r="O47" s="167"/>
      <c r="P47" s="167"/>
      <c r="Q47" s="168"/>
      <c r="R47" s="166"/>
      <c r="S47" s="167"/>
      <c r="T47" s="167"/>
      <c r="U47" s="167"/>
      <c r="V47" s="168"/>
      <c r="W47" s="166"/>
      <c r="X47" s="167"/>
      <c r="Y47" s="167"/>
      <c r="Z47" s="167"/>
      <c r="AA47" s="168"/>
      <c r="AB47" s="49" t="str">
        <f t="shared" si="0"/>
        <v/>
      </c>
      <c r="AC47" s="31" t="str">
        <f t="shared" si="1"/>
        <v/>
      </c>
      <c r="AD47" s="34" t="str">
        <f t="shared" si="2"/>
        <v/>
      </c>
    </row>
    <row r="48" spans="1:30" ht="12" customHeight="1" thickBot="1" x14ac:dyDescent="0.35">
      <c r="A48" s="11">
        <v>40</v>
      </c>
      <c r="B48" s="169"/>
      <c r="C48" s="170"/>
      <c r="D48" s="171"/>
      <c r="E48" s="172"/>
      <c r="F48" s="172"/>
      <c r="G48" s="173"/>
      <c r="H48" s="171"/>
      <c r="I48" s="172"/>
      <c r="J48" s="172"/>
      <c r="K48" s="172"/>
      <c r="L48" s="173"/>
      <c r="M48" s="171"/>
      <c r="N48" s="172"/>
      <c r="O48" s="172"/>
      <c r="P48" s="172"/>
      <c r="Q48" s="173"/>
      <c r="R48" s="171"/>
      <c r="S48" s="172"/>
      <c r="T48" s="172"/>
      <c r="U48" s="172"/>
      <c r="V48" s="173"/>
      <c r="W48" s="171"/>
      <c r="X48" s="172"/>
      <c r="Y48" s="172"/>
      <c r="Z48" s="172"/>
      <c r="AA48" s="173"/>
      <c r="AB48" s="50" t="str">
        <f t="shared" si="0"/>
        <v/>
      </c>
      <c r="AC48" s="32" t="str">
        <f t="shared" si="1"/>
        <v/>
      </c>
      <c r="AD48" s="35" t="str">
        <f t="shared" si="2"/>
        <v/>
      </c>
    </row>
    <row r="49" spans="1:30" ht="21.65" hidden="1" customHeight="1" x14ac:dyDescent="0.3">
      <c r="A49" s="12"/>
      <c r="B49" s="5"/>
      <c r="C49" s="5"/>
      <c r="D49" s="5"/>
      <c r="E49" s="5"/>
      <c r="F49" s="5"/>
      <c r="G49" s="5"/>
      <c r="H49" s="5"/>
      <c r="I49" s="5"/>
      <c r="J49" s="9"/>
      <c r="K49" s="9"/>
      <c r="L49" s="9"/>
      <c r="M49" s="9"/>
      <c r="N49" s="9"/>
      <c r="O49" s="9"/>
      <c r="P49" s="5"/>
      <c r="Q49" s="5"/>
      <c r="R49" s="5"/>
      <c r="S49" s="5"/>
      <c r="T49" s="5"/>
      <c r="U49" s="5"/>
      <c r="V49" s="5"/>
      <c r="W49" s="9"/>
      <c r="X49" s="5"/>
      <c r="Y49" s="5"/>
      <c r="Z49" s="5"/>
      <c r="AA49" s="5"/>
      <c r="AB49" s="13">
        <f>SUM(AB9:AB48)</f>
        <v>203</v>
      </c>
      <c r="AC49" s="174"/>
      <c r="AD49" s="13">
        <f>SUM(AD9:AD48)</f>
        <v>21</v>
      </c>
    </row>
    <row r="50" spans="1:30" ht="33.65" hidden="1" customHeight="1" x14ac:dyDescent="0.3">
      <c r="A50" s="12"/>
      <c r="B50" s="5" t="s">
        <v>69</v>
      </c>
      <c r="C50" s="5"/>
      <c r="D50" s="1">
        <f>COUNTIF(D6:D48,"✔")</f>
        <v>9</v>
      </c>
      <c r="E50" s="1">
        <f t="shared" ref="E50:L50" si="3">COUNTIF(E6:E48,"✔")</f>
        <v>16</v>
      </c>
      <c r="F50" s="1">
        <f t="shared" si="3"/>
        <v>16</v>
      </c>
      <c r="G50" s="1">
        <f t="shared" si="3"/>
        <v>15</v>
      </c>
      <c r="H50" s="1">
        <f t="shared" si="3"/>
        <v>16</v>
      </c>
      <c r="I50" s="1">
        <f t="shared" si="3"/>
        <v>16</v>
      </c>
      <c r="J50" s="1">
        <f t="shared" si="3"/>
        <v>4</v>
      </c>
      <c r="K50" s="1">
        <f t="shared" si="3"/>
        <v>12</v>
      </c>
      <c r="L50" s="1">
        <f t="shared" si="3"/>
        <v>4</v>
      </c>
      <c r="M50" s="1">
        <f>COUNTIF(M6:M48,"✔")</f>
        <v>15</v>
      </c>
      <c r="N50" s="1">
        <f>COUNTIF(N6:N48,"✔")</f>
        <v>7</v>
      </c>
      <c r="O50" s="1">
        <f t="shared" ref="O50:T50" si="4">COUNTIF(O6:O48,"✔")</f>
        <v>6</v>
      </c>
      <c r="P50" s="1">
        <f t="shared" si="4"/>
        <v>7</v>
      </c>
      <c r="Q50" s="1">
        <f t="shared" si="4"/>
        <v>14</v>
      </c>
      <c r="R50" s="1">
        <f t="shared" si="4"/>
        <v>6</v>
      </c>
      <c r="S50" s="1">
        <f t="shared" si="4"/>
        <v>2</v>
      </c>
      <c r="T50" s="1">
        <f t="shared" si="4"/>
        <v>4</v>
      </c>
      <c r="U50" s="1">
        <f t="shared" ref="U50:AA50" si="5">COUNTIF(U6:U48,"✔")</f>
        <v>7</v>
      </c>
      <c r="V50" s="1">
        <f t="shared" si="5"/>
        <v>4</v>
      </c>
      <c r="W50" s="1">
        <f t="shared" si="5"/>
        <v>14</v>
      </c>
      <c r="X50" s="1">
        <f t="shared" si="5"/>
        <v>3</v>
      </c>
      <c r="Y50" s="1">
        <f t="shared" si="5"/>
        <v>4</v>
      </c>
      <c r="Z50" s="1">
        <f t="shared" si="5"/>
        <v>1</v>
      </c>
      <c r="AA50" s="1">
        <f t="shared" si="5"/>
        <v>1</v>
      </c>
      <c r="AB50" s="5"/>
      <c r="AC50" s="174"/>
      <c r="AD50" s="13"/>
    </row>
    <row r="51" spans="1:30" ht="29.15" hidden="1" customHeight="1" x14ac:dyDescent="0.3">
      <c r="A51" s="12"/>
      <c r="B51" s="5" t="s">
        <v>70</v>
      </c>
      <c r="C51" s="5"/>
      <c r="D51" s="1">
        <f t="shared" ref="D51:AA51" si="6">COUNTIF(D7:D48,"—")</f>
        <v>0</v>
      </c>
      <c r="E51" s="1">
        <f t="shared" si="6"/>
        <v>0</v>
      </c>
      <c r="F51" s="1">
        <f t="shared" si="6"/>
        <v>1</v>
      </c>
      <c r="G51" s="1">
        <f t="shared" si="6"/>
        <v>0</v>
      </c>
      <c r="H51" s="1">
        <f t="shared" si="6"/>
        <v>0</v>
      </c>
      <c r="I51" s="1">
        <f t="shared" si="6"/>
        <v>1</v>
      </c>
      <c r="J51" s="1">
        <f t="shared" si="6"/>
        <v>0</v>
      </c>
      <c r="K51" s="1">
        <f t="shared" si="6"/>
        <v>0</v>
      </c>
      <c r="L51" s="1">
        <f t="shared" si="6"/>
        <v>1</v>
      </c>
      <c r="M51" s="1">
        <f t="shared" si="6"/>
        <v>1</v>
      </c>
      <c r="N51" s="1">
        <f t="shared" si="6"/>
        <v>2</v>
      </c>
      <c r="O51" s="1">
        <f t="shared" si="6"/>
        <v>1</v>
      </c>
      <c r="P51" s="1">
        <f t="shared" si="6"/>
        <v>2</v>
      </c>
      <c r="Q51" s="1">
        <f t="shared" si="6"/>
        <v>0</v>
      </c>
      <c r="R51" s="1">
        <f t="shared" si="6"/>
        <v>0</v>
      </c>
      <c r="S51" s="1">
        <f t="shared" si="6"/>
        <v>2</v>
      </c>
      <c r="T51" s="1">
        <f t="shared" si="6"/>
        <v>2</v>
      </c>
      <c r="U51" s="1">
        <f t="shared" si="6"/>
        <v>0</v>
      </c>
      <c r="V51" s="1">
        <f t="shared" si="6"/>
        <v>0</v>
      </c>
      <c r="W51" s="1">
        <f t="shared" si="6"/>
        <v>1</v>
      </c>
      <c r="X51" s="1">
        <f t="shared" si="6"/>
        <v>2</v>
      </c>
      <c r="Y51" s="1">
        <f t="shared" si="6"/>
        <v>2</v>
      </c>
      <c r="Z51" s="1">
        <f t="shared" si="6"/>
        <v>2</v>
      </c>
      <c r="AA51" s="1">
        <f t="shared" si="6"/>
        <v>1</v>
      </c>
      <c r="AB51" s="5"/>
      <c r="AC51" s="174"/>
      <c r="AD51" s="13"/>
    </row>
    <row r="52" spans="1:30" ht="29.15" hidden="1" customHeight="1" x14ac:dyDescent="0.3">
      <c r="A52" s="12"/>
      <c r="B52" s="5" t="s">
        <v>71</v>
      </c>
      <c r="C52" s="5"/>
      <c r="D52" s="1">
        <f t="shared" ref="D52:AA52" si="7">COUNTIF(D7:D48,"X")</f>
        <v>9</v>
      </c>
      <c r="E52" s="1">
        <f t="shared" si="7"/>
        <v>2</v>
      </c>
      <c r="F52" s="1">
        <f t="shared" si="7"/>
        <v>1</v>
      </c>
      <c r="G52" s="1">
        <f t="shared" si="7"/>
        <v>3</v>
      </c>
      <c r="H52" s="1">
        <f t="shared" si="7"/>
        <v>2</v>
      </c>
      <c r="I52" s="1">
        <f t="shared" si="7"/>
        <v>1</v>
      </c>
      <c r="J52" s="1">
        <f t="shared" si="7"/>
        <v>14</v>
      </c>
      <c r="K52" s="1">
        <f t="shared" si="7"/>
        <v>6</v>
      </c>
      <c r="L52" s="1">
        <f t="shared" si="7"/>
        <v>13</v>
      </c>
      <c r="M52" s="1">
        <f t="shared" si="7"/>
        <v>2</v>
      </c>
      <c r="N52" s="1">
        <f t="shared" si="7"/>
        <v>9</v>
      </c>
      <c r="O52" s="1">
        <f t="shared" si="7"/>
        <v>11</v>
      </c>
      <c r="P52" s="1">
        <f t="shared" si="7"/>
        <v>9</v>
      </c>
      <c r="Q52" s="1">
        <f t="shared" si="7"/>
        <v>4</v>
      </c>
      <c r="R52" s="1">
        <f t="shared" si="7"/>
        <v>12</v>
      </c>
      <c r="S52" s="1">
        <f t="shared" si="7"/>
        <v>14</v>
      </c>
      <c r="T52" s="1">
        <f t="shared" si="7"/>
        <v>12</v>
      </c>
      <c r="U52" s="1">
        <f t="shared" si="7"/>
        <v>11</v>
      </c>
      <c r="V52" s="1">
        <f t="shared" si="7"/>
        <v>14</v>
      </c>
      <c r="W52" s="1">
        <f t="shared" si="7"/>
        <v>3</v>
      </c>
      <c r="X52" s="1">
        <f t="shared" si="7"/>
        <v>13</v>
      </c>
      <c r="Y52" s="1">
        <f t="shared" si="7"/>
        <v>12</v>
      </c>
      <c r="Z52" s="1">
        <f t="shared" si="7"/>
        <v>15</v>
      </c>
      <c r="AA52" s="1">
        <f t="shared" si="7"/>
        <v>16</v>
      </c>
      <c r="AB52" s="5"/>
      <c r="AC52" s="174"/>
      <c r="AD52" s="13"/>
    </row>
    <row r="53" spans="1:30" ht="17.149999999999999" hidden="1" customHeight="1" x14ac:dyDescent="0.3">
      <c r="A53" s="12"/>
      <c r="B53" s="1" t="s">
        <v>72</v>
      </c>
      <c r="C53" s="1">
        <f>COUNTIF(C3:C48,"P")</f>
        <v>18</v>
      </c>
      <c r="D53" s="1">
        <f>C53</f>
        <v>18</v>
      </c>
      <c r="E53" s="1">
        <f>C53</f>
        <v>18</v>
      </c>
      <c r="F53" s="1">
        <f>C53</f>
        <v>18</v>
      </c>
      <c r="G53" s="1">
        <f>D53</f>
        <v>18</v>
      </c>
      <c r="H53" s="1">
        <f>C53</f>
        <v>18</v>
      </c>
      <c r="I53" s="1">
        <f>D53</f>
        <v>18</v>
      </c>
      <c r="J53" s="1">
        <f>C53</f>
        <v>18</v>
      </c>
      <c r="K53" s="1">
        <f>C53</f>
        <v>18</v>
      </c>
      <c r="L53" s="1">
        <f>C53</f>
        <v>18</v>
      </c>
      <c r="M53" s="1">
        <f>E53</f>
        <v>18</v>
      </c>
      <c r="N53" s="1">
        <f>F53</f>
        <v>18</v>
      </c>
      <c r="O53" s="1">
        <f>C53</f>
        <v>18</v>
      </c>
      <c r="P53" s="1">
        <f>C53</f>
        <v>18</v>
      </c>
      <c r="Q53" s="1">
        <f>C53</f>
        <v>18</v>
      </c>
      <c r="R53" s="1">
        <f>C53</f>
        <v>18</v>
      </c>
      <c r="S53" s="1">
        <f>C53</f>
        <v>18</v>
      </c>
      <c r="T53" s="1">
        <f>C53</f>
        <v>18</v>
      </c>
      <c r="U53" s="1">
        <f>D53</f>
        <v>18</v>
      </c>
      <c r="V53" s="1">
        <f>E53</f>
        <v>18</v>
      </c>
      <c r="W53" s="1">
        <f>C53</f>
        <v>18</v>
      </c>
      <c r="X53" s="1">
        <f>C53</f>
        <v>18</v>
      </c>
      <c r="Y53" s="1">
        <f>C53</f>
        <v>18</v>
      </c>
      <c r="Z53" s="1">
        <f>D53</f>
        <v>18</v>
      </c>
      <c r="AA53" s="1">
        <f>C53</f>
        <v>18</v>
      </c>
      <c r="AB53" s="1">
        <f>AB49*100/(SUM(AB49:AD49))</f>
        <v>90.625</v>
      </c>
      <c r="AC53" s="174"/>
      <c r="AD53" s="1">
        <f>AD49*100/(SUM(AB49:AD49))</f>
        <v>9.375</v>
      </c>
    </row>
    <row r="54" spans="1:30" ht="14" hidden="1" x14ac:dyDescent="0.3">
      <c r="A54" s="12"/>
      <c r="B54" s="14" t="s">
        <v>73</v>
      </c>
      <c r="C54" s="14"/>
      <c r="D54" s="1">
        <f>ROUND(D50*100/D53,1)</f>
        <v>50</v>
      </c>
      <c r="E54" s="1">
        <f t="shared" ref="E54:AA54" si="8">ROUND(E50*100/E53,1)</f>
        <v>88.9</v>
      </c>
      <c r="F54" s="1">
        <f t="shared" si="8"/>
        <v>88.9</v>
      </c>
      <c r="G54" s="1">
        <f t="shared" si="8"/>
        <v>83.3</v>
      </c>
      <c r="H54" s="1">
        <f t="shared" si="8"/>
        <v>88.9</v>
      </c>
      <c r="I54" s="1">
        <f t="shared" si="8"/>
        <v>88.9</v>
      </c>
      <c r="J54" s="1">
        <f t="shared" si="8"/>
        <v>22.2</v>
      </c>
      <c r="K54" s="1">
        <f t="shared" si="8"/>
        <v>66.7</v>
      </c>
      <c r="L54" s="1">
        <f t="shared" si="8"/>
        <v>22.2</v>
      </c>
      <c r="M54" s="1">
        <f t="shared" si="8"/>
        <v>83.3</v>
      </c>
      <c r="N54" s="1">
        <f t="shared" si="8"/>
        <v>38.9</v>
      </c>
      <c r="O54" s="1">
        <f t="shared" si="8"/>
        <v>33.299999999999997</v>
      </c>
      <c r="P54" s="1">
        <f t="shared" si="8"/>
        <v>38.9</v>
      </c>
      <c r="Q54" s="1">
        <f t="shared" si="8"/>
        <v>77.8</v>
      </c>
      <c r="R54" s="1">
        <f t="shared" si="8"/>
        <v>33.299999999999997</v>
      </c>
      <c r="S54" s="1">
        <f t="shared" si="8"/>
        <v>11.1</v>
      </c>
      <c r="T54" s="1">
        <f t="shared" si="8"/>
        <v>22.2</v>
      </c>
      <c r="U54" s="1">
        <f t="shared" si="8"/>
        <v>38.9</v>
      </c>
      <c r="V54" s="1">
        <f t="shared" si="8"/>
        <v>22.2</v>
      </c>
      <c r="W54" s="1">
        <f t="shared" si="8"/>
        <v>77.8</v>
      </c>
      <c r="X54" s="1">
        <f t="shared" si="8"/>
        <v>16.7</v>
      </c>
      <c r="Y54" s="1">
        <f t="shared" si="8"/>
        <v>22.2</v>
      </c>
      <c r="Z54" s="1">
        <f t="shared" si="8"/>
        <v>5.6</v>
      </c>
      <c r="AA54" s="1">
        <f t="shared" si="8"/>
        <v>5.6</v>
      </c>
      <c r="AC54" s="174"/>
    </row>
    <row r="55" spans="1:30" ht="14" hidden="1" x14ac:dyDescent="0.3">
      <c r="J55" s="1"/>
      <c r="K55" s="1"/>
      <c r="L55" s="1"/>
      <c r="AC55" s="174"/>
    </row>
    <row r="56" spans="1:30" ht="14" hidden="1" x14ac:dyDescent="0.3">
      <c r="J56" s="1"/>
      <c r="K56" s="1"/>
      <c r="L56" s="1"/>
      <c r="AC56" s="174"/>
    </row>
    <row r="57" spans="1:30" ht="14" hidden="1" x14ac:dyDescent="0.3">
      <c r="J57" s="1"/>
      <c r="K57" s="1"/>
      <c r="L57" s="1"/>
      <c r="AC57" s="174"/>
    </row>
    <row r="65522" ht="32.5" customHeight="1" x14ac:dyDescent="0.3"/>
    <row r="65523" ht="71.5" customHeight="1" x14ac:dyDescent="0.3"/>
    <row r="65525" ht="53.5" customHeight="1" x14ac:dyDescent="0.3"/>
    <row r="65526" ht="33" customHeight="1" x14ac:dyDescent="0.3"/>
    <row r="65527" ht="26.5" customHeight="1" x14ac:dyDescent="0.3"/>
    <row r="65528" ht="41.5" customHeight="1" x14ac:dyDescent="0.3"/>
    <row r="65529" ht="32.15" customHeight="1" x14ac:dyDescent="0.3"/>
  </sheetData>
  <sheetProtection algorithmName="SHA-512" hashValue="BoaUUW/XOVlKzXBBvHnbMRE1hex7ejlnQ6lHy5Ok+A+ZkUZA8aIUjljHpp3BUWTRd164GPTZqQARZk/QHJkdOA==" saltValue="nn5oaprCFRh/3j0AmdS0+Q==" spinCount="100000" sheet="1" objects="1" scenarios="1"/>
  <dataConsolidate/>
  <mergeCells count="26">
    <mergeCell ref="A7:C7"/>
    <mergeCell ref="A6:C6"/>
    <mergeCell ref="D6:G6"/>
    <mergeCell ref="H6:L6"/>
    <mergeCell ref="R6:V6"/>
    <mergeCell ref="P3:Q4"/>
    <mergeCell ref="S3:T3"/>
    <mergeCell ref="S4:T4"/>
    <mergeCell ref="U3:W3"/>
    <mergeCell ref="U4:W4"/>
    <mergeCell ref="X1:AD1"/>
    <mergeCell ref="AD7:AD8"/>
    <mergeCell ref="AC7:AC8"/>
    <mergeCell ref="AB6:AD6"/>
    <mergeCell ref="M6:Q6"/>
    <mergeCell ref="AB7:AB8"/>
    <mergeCell ref="W6:AA6"/>
    <mergeCell ref="AB3:AC3"/>
    <mergeCell ref="AB4:AC4"/>
    <mergeCell ref="D5:W5"/>
    <mergeCell ref="X5:AA5"/>
    <mergeCell ref="Y3:AA3"/>
    <mergeCell ref="Y4:AA4"/>
    <mergeCell ref="C3:L3"/>
    <mergeCell ref="C4:L4"/>
    <mergeCell ref="N3:O4"/>
  </mergeCells>
  <conditionalFormatting sqref="D2:X2 AA2:AD2">
    <cfRule type="cellIs" dxfId="15" priority="28" stopIfTrue="1" operator="between">
      <formula>0</formula>
      <formula>9</formula>
    </cfRule>
    <cfRule type="cellIs" dxfId="14" priority="29" stopIfTrue="1" operator="between">
      <formula>10</formula>
      <formula>12</formula>
    </cfRule>
    <cfRule type="cellIs" dxfId="13" priority="30" stopIfTrue="1" operator="between">
      <formula>13</formula>
      <formula>20</formula>
    </cfRule>
  </conditionalFormatting>
  <conditionalFormatting sqref="D9:AA48">
    <cfRule type="cellIs" dxfId="12" priority="1" stopIfTrue="1" operator="equal">
      <formula>"✔"</formula>
    </cfRule>
  </conditionalFormatting>
  <dataValidations count="1">
    <dataValidation type="list" allowBlank="1" showInputMessage="1" showErrorMessage="1" sqref="D9:AA48" xr:uid="{00000000-0002-0000-0000-000000000000}">
      <formula1>INDIRECT($C9)</formula1>
    </dataValidation>
  </dataValidations>
  <printOptions horizontalCentered="1" verticalCentered="1"/>
  <pageMargins left="0.39370078740157483" right="0.39370078740157483" top="0.39370078740157483" bottom="0.39370078740157483" header="0" footer="0"/>
  <pageSetup paperSize="9" scale="77" fitToWidth="0" orientation="landscape" errors="blank"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Hoja2!$B$37:$C$37</xm:f>
          </x14:formula1>
          <xm:sqref>C9:C48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G41"/>
  <sheetViews>
    <sheetView topLeftCell="A16" workbookViewId="0">
      <selection activeCell="B29" sqref="B29"/>
    </sheetView>
  </sheetViews>
  <sheetFormatPr baseColWidth="10" defaultColWidth="11.453125" defaultRowHeight="14.5" x14ac:dyDescent="0.35"/>
  <cols>
    <col min="1" max="1" width="23" style="23" customWidth="1"/>
    <col min="2" max="2" width="19.453125" customWidth="1"/>
    <col min="10" max="34" width="4.26953125" customWidth="1"/>
  </cols>
  <sheetData>
    <row r="4" spans="1:33" x14ac:dyDescent="0.35">
      <c r="B4" s="268" t="s">
        <v>74</v>
      </c>
      <c r="C4" s="269"/>
      <c r="D4" s="269"/>
      <c r="E4" s="269"/>
      <c r="F4" s="269"/>
      <c r="G4" s="270"/>
    </row>
    <row r="5" spans="1:33" ht="15" customHeight="1" x14ac:dyDescent="0.35">
      <c r="A5" s="18"/>
      <c r="B5" s="24"/>
      <c r="C5" s="18"/>
      <c r="D5" s="24"/>
      <c r="H5" s="18"/>
      <c r="J5">
        <v>1</v>
      </c>
      <c r="K5">
        <v>2</v>
      </c>
      <c r="L5">
        <v>3</v>
      </c>
      <c r="M5">
        <v>4</v>
      </c>
      <c r="N5">
        <v>5</v>
      </c>
      <c r="O5">
        <v>6</v>
      </c>
      <c r="P5">
        <v>7</v>
      </c>
      <c r="Q5">
        <v>8</v>
      </c>
      <c r="R5">
        <v>9</v>
      </c>
      <c r="S5">
        <v>10</v>
      </c>
      <c r="T5">
        <v>11</v>
      </c>
      <c r="U5">
        <v>12</v>
      </c>
      <c r="V5">
        <v>13</v>
      </c>
      <c r="W5">
        <v>14</v>
      </c>
      <c r="X5">
        <v>15</v>
      </c>
      <c r="Y5">
        <v>16</v>
      </c>
      <c r="Z5">
        <v>17</v>
      </c>
      <c r="AA5">
        <v>18</v>
      </c>
      <c r="AB5">
        <v>19</v>
      </c>
      <c r="AC5">
        <v>20</v>
      </c>
      <c r="AD5">
        <v>21</v>
      </c>
      <c r="AE5">
        <v>22</v>
      </c>
      <c r="AF5">
        <v>23</v>
      </c>
      <c r="AG5">
        <v>24</v>
      </c>
    </row>
    <row r="6" spans="1:33" ht="15" thickBot="1" x14ac:dyDescent="0.4">
      <c r="B6" s="54"/>
      <c r="C6" s="54"/>
      <c r="D6" s="18"/>
      <c r="H6" s="18" t="s">
        <v>75</v>
      </c>
      <c r="J6" s="123" t="str">
        <f>'Análisis de resultados'!C54</f>
        <v>P2</v>
      </c>
      <c r="K6" s="123" t="str">
        <f>'Análisis de resultados'!D54</f>
        <v>P3</v>
      </c>
      <c r="L6" s="123" t="str">
        <f>'Análisis de resultados'!E54</f>
        <v>P10</v>
      </c>
      <c r="M6" s="123" t="str">
        <f>'Análisis de resultados'!F54</f>
        <v>P20</v>
      </c>
      <c r="N6" s="123" t="str">
        <f>'Análisis de resultados'!G54</f>
        <v>P1</v>
      </c>
      <c r="O6" s="123" t="str">
        <f>'Análisis de resultados'!H54</f>
        <v>P11</v>
      </c>
      <c r="P6" s="123" t="str">
        <f>'Análisis de resultados'!I54</f>
        <v>P13</v>
      </c>
      <c r="Q6" s="123" t="str">
        <f>'Análisis de resultados'!J54</f>
        <v>P18</v>
      </c>
      <c r="R6" s="123" t="str">
        <f>'Análisis de resultados'!K54</f>
        <v>P12</v>
      </c>
      <c r="S6" s="123" t="str">
        <f>'Análisis de resultados'!L54</f>
        <v>P7</v>
      </c>
      <c r="T6" s="123" t="str">
        <f>'Análisis de resultados'!M54</f>
        <v>P9</v>
      </c>
      <c r="U6" s="123" t="str">
        <f>'Análisis de resultados'!N54</f>
        <v>P17</v>
      </c>
      <c r="V6" s="123" t="str">
        <f>'Análisis de resultados'!O54</f>
        <v>P22</v>
      </c>
      <c r="W6" s="123" t="str">
        <f>'Análisis de resultados'!P54</f>
        <v>P23</v>
      </c>
      <c r="X6" s="72" t="str">
        <f>'Análisis de resultados'!Q54</f>
        <v>P5</v>
      </c>
      <c r="Y6" s="72" t="str">
        <f>'Análisis de resultados'!R54</f>
        <v>P6</v>
      </c>
      <c r="Z6" s="72" t="str">
        <f>'Análisis de resultados'!S54</f>
        <v>P8</v>
      </c>
      <c r="AA6" s="72" t="str">
        <f>'Análisis de resultados'!T54</f>
        <v>P15</v>
      </c>
      <c r="AB6" s="72" t="str">
        <f>'Análisis de resultados'!U54</f>
        <v>P21</v>
      </c>
      <c r="AC6" s="72" t="str">
        <f>'Análisis de resultados'!V54</f>
        <v>P16</v>
      </c>
      <c r="AD6" s="123" t="str">
        <f>'Análisis de resultados'!W54</f>
        <v>P4</v>
      </c>
      <c r="AE6" s="123" t="str">
        <f>'Análisis de resultados'!X54</f>
        <v>P14</v>
      </c>
      <c r="AF6" s="123" t="str">
        <f>'Análisis de resultados'!Y54</f>
        <v>P19</v>
      </c>
      <c r="AG6" s="123" t="str">
        <f>'Análisis de resultados'!Z54</f>
        <v>P24</v>
      </c>
    </row>
    <row r="7" spans="1:33" ht="15" customHeight="1" x14ac:dyDescent="0.35">
      <c r="A7" s="262" t="s">
        <v>76</v>
      </c>
      <c r="B7" s="102" t="s">
        <v>21</v>
      </c>
      <c r="C7" s="75" t="s">
        <v>40</v>
      </c>
      <c r="D7" s="95">
        <f>'Registro de respuestas'!D$54</f>
        <v>50</v>
      </c>
      <c r="E7" s="96">
        <f>COUNTIF($D$7:D7,D7)-1</f>
        <v>0</v>
      </c>
      <c r="F7" s="96">
        <f t="shared" ref="F7:F20" si="0">_xlfn.RANK.EQ(D7,$D$7:$D$20,0)+E7</f>
        <v>5</v>
      </c>
      <c r="G7" s="96"/>
      <c r="H7" s="97">
        <v>1</v>
      </c>
      <c r="J7">
        <f>('Análisis de resultados'!C55)*100/('Análisis de resultados'!$AC$3)</f>
        <v>88.888888888888886</v>
      </c>
      <c r="K7">
        <f>('Análisis de resultados'!D55)*100/('Análisis de resultados'!$AC$3)</f>
        <v>88.888888888888886</v>
      </c>
      <c r="L7">
        <f>('Análisis de resultados'!E55)*100/('Análisis de resultados'!$AC$3)</f>
        <v>83.333333333333329</v>
      </c>
      <c r="M7">
        <f>('Análisis de resultados'!F55)*100/('Análisis de resultados'!$AC$3)</f>
        <v>77.777777777777771</v>
      </c>
      <c r="N7">
        <f>('Análisis de resultados'!G55)*100/('Análisis de resultados'!$AC$3)</f>
        <v>50</v>
      </c>
      <c r="O7">
        <f>('Análisis de resultados'!H55)*100/('Análisis de resultados'!$AC$3)</f>
        <v>38.888888888888886</v>
      </c>
      <c r="P7">
        <f>('Análisis de resultados'!I55)*100/('Análisis de resultados'!$AC$3)</f>
        <v>38.888888888888886</v>
      </c>
      <c r="Q7">
        <f>('Análisis de resultados'!J55)*100/('Análisis de resultados'!$AC$3)</f>
        <v>38.888888888888886</v>
      </c>
      <c r="R7">
        <f>('Análisis de resultados'!K55)*100/('Análisis de resultados'!$AC$3)</f>
        <v>33.333333333333336</v>
      </c>
      <c r="S7">
        <f>('Análisis de resultados'!L55)*100/('Análisis de resultados'!$AC$3)</f>
        <v>22.222222222222221</v>
      </c>
      <c r="T7">
        <f>('Análisis de resultados'!M55)*100/('Análisis de resultados'!$AC$3)</f>
        <v>22.222222222222221</v>
      </c>
      <c r="U7">
        <f>('Análisis de resultados'!N55)*100/('Análisis de resultados'!$AC$3)</f>
        <v>22.222222222222221</v>
      </c>
      <c r="V7">
        <f>('Análisis de resultados'!O55)*100/('Análisis de resultados'!$AC$3)</f>
        <v>22.222222222222221</v>
      </c>
      <c r="W7">
        <f>('Análisis de resultados'!P55)*100/('Análisis de resultados'!$AC$3)</f>
        <v>5.5555555555555554</v>
      </c>
      <c r="X7">
        <f>('Análisis de resultados'!Q55)*100/('Análisis de resultados'!$AC$3)</f>
        <v>88.888888888888886</v>
      </c>
      <c r="Y7">
        <f>('Análisis de resultados'!R55)*100/('Análisis de resultados'!$AC$3)</f>
        <v>88.888888888888886</v>
      </c>
      <c r="Z7">
        <f>('Análisis de resultados'!S55)*100/('Análisis de resultados'!$AC$3)</f>
        <v>66.666666666666671</v>
      </c>
      <c r="AA7">
        <f>('Análisis de resultados'!T55)*100/('Análisis de resultados'!$AC$3)</f>
        <v>33.333333333333336</v>
      </c>
      <c r="AB7">
        <f>('Análisis de resultados'!U55)*100/('Análisis de resultados'!$AC$3)</f>
        <v>16.666666666666668</v>
      </c>
      <c r="AC7">
        <f>('Análisis de resultados'!V55)*100/('Análisis de resultados'!$AC$3)</f>
        <v>11.111111111111111</v>
      </c>
      <c r="AD7">
        <f>('Análisis de resultados'!W55)*100/('Análisis de resultados'!$AC$3)</f>
        <v>83.333333333333329</v>
      </c>
      <c r="AE7">
        <f>('Análisis de resultados'!X55)*100/('Análisis de resultados'!$AC$3)</f>
        <v>77.777777777777771</v>
      </c>
      <c r="AF7">
        <f>('Análisis de resultados'!Y55)*100/('Análisis de resultados'!$AC$3)</f>
        <v>22.222222222222221</v>
      </c>
      <c r="AG7">
        <f>('Análisis de resultados'!Z55)*100/('Análisis de resultados'!$AC$3)</f>
        <v>5.5555555555555554</v>
      </c>
    </row>
    <row r="8" spans="1:33" x14ac:dyDescent="0.35">
      <c r="A8" s="263"/>
      <c r="B8" s="103" t="s">
        <v>22</v>
      </c>
      <c r="C8" s="71" t="s">
        <v>41</v>
      </c>
      <c r="D8" s="41">
        <f>'Registro de respuestas'!E$54</f>
        <v>88.9</v>
      </c>
      <c r="E8" s="42">
        <f>COUNTIF($D$7:D8,D8)-1</f>
        <v>0</v>
      </c>
      <c r="F8" s="42">
        <f t="shared" si="0"/>
        <v>1</v>
      </c>
      <c r="G8" s="42"/>
      <c r="H8" s="98">
        <v>2</v>
      </c>
    </row>
    <row r="9" spans="1:33" x14ac:dyDescent="0.35">
      <c r="A9" s="263"/>
      <c r="B9" s="103" t="s">
        <v>23</v>
      </c>
      <c r="C9" s="71" t="s">
        <v>42</v>
      </c>
      <c r="D9" s="41">
        <f>'Registro de respuestas'!F$54</f>
        <v>88.9</v>
      </c>
      <c r="E9" s="42">
        <f>COUNTIF($D$7:D9,D9)-1</f>
        <v>1</v>
      </c>
      <c r="F9" s="42">
        <f t="shared" si="0"/>
        <v>2</v>
      </c>
      <c r="G9" s="42"/>
      <c r="H9" s="98">
        <v>3</v>
      </c>
    </row>
    <row r="10" spans="1:33" x14ac:dyDescent="0.35">
      <c r="A10" s="263"/>
      <c r="B10" s="103" t="s">
        <v>26</v>
      </c>
      <c r="C10" s="71" t="s">
        <v>46</v>
      </c>
      <c r="D10" s="41">
        <f>'Registro de respuestas'!J$54</f>
        <v>22.2</v>
      </c>
      <c r="E10" s="42">
        <f>COUNTIF($D$7:D10,D10)-1</f>
        <v>0</v>
      </c>
      <c r="F10" s="42">
        <f t="shared" si="0"/>
        <v>10</v>
      </c>
      <c r="G10" s="42"/>
      <c r="H10" s="98">
        <v>4</v>
      </c>
    </row>
    <row r="11" spans="1:33" x14ac:dyDescent="0.35">
      <c r="A11" s="263"/>
      <c r="B11" s="103" t="s">
        <v>27</v>
      </c>
      <c r="C11" s="71" t="s">
        <v>48</v>
      </c>
      <c r="D11" s="41">
        <f>'Registro de respuestas'!L$54</f>
        <v>22.2</v>
      </c>
      <c r="E11" s="42">
        <f>COUNTIF($D$7:D11,D11)-1</f>
        <v>1</v>
      </c>
      <c r="F11" s="42">
        <f t="shared" si="0"/>
        <v>11</v>
      </c>
      <c r="G11" s="42"/>
      <c r="H11" s="98">
        <v>5</v>
      </c>
    </row>
    <row r="12" spans="1:33" x14ac:dyDescent="0.35">
      <c r="A12" s="263"/>
      <c r="B12" s="103" t="s">
        <v>28</v>
      </c>
      <c r="C12" s="71" t="s">
        <v>49</v>
      </c>
      <c r="D12" s="41">
        <f>'Registro de respuestas'!M$54</f>
        <v>83.3</v>
      </c>
      <c r="E12" s="42">
        <f>COUNTIF($D$7:D12,D12)-1</f>
        <v>0</v>
      </c>
      <c r="F12" s="42">
        <f t="shared" si="0"/>
        <v>3</v>
      </c>
      <c r="G12" s="42"/>
      <c r="H12" s="98">
        <v>6</v>
      </c>
    </row>
    <row r="13" spans="1:33" ht="16.5" x14ac:dyDescent="0.45">
      <c r="A13" s="263"/>
      <c r="B13" s="103" t="s">
        <v>21</v>
      </c>
      <c r="C13" s="71" t="s">
        <v>50</v>
      </c>
      <c r="D13" s="41">
        <f>'Registro de respuestas'!N$54</f>
        <v>38.9</v>
      </c>
      <c r="E13" s="42">
        <f>COUNTIF($D$7:D13,D13)-1</f>
        <v>0</v>
      </c>
      <c r="F13" s="42">
        <f t="shared" si="0"/>
        <v>6</v>
      </c>
      <c r="G13" s="42"/>
      <c r="H13" s="98">
        <v>7</v>
      </c>
      <c r="K13" s="15"/>
    </row>
    <row r="14" spans="1:33" ht="16.5" x14ac:dyDescent="0.45">
      <c r="A14" s="263"/>
      <c r="B14" s="103" t="s">
        <v>27</v>
      </c>
      <c r="C14" s="71" t="s">
        <v>51</v>
      </c>
      <c r="D14" s="41">
        <f>'Registro de respuestas'!O$54</f>
        <v>33.299999999999997</v>
      </c>
      <c r="E14" s="42">
        <f>COUNTIF($D$7:D14,D14)-1</f>
        <v>0</v>
      </c>
      <c r="F14" s="42">
        <f t="shared" si="0"/>
        <v>9</v>
      </c>
      <c r="G14" s="42"/>
      <c r="H14" s="98">
        <v>8</v>
      </c>
      <c r="K14" s="15"/>
    </row>
    <row r="15" spans="1:33" ht="16.5" x14ac:dyDescent="0.45">
      <c r="A15" s="263"/>
      <c r="B15" s="103" t="s">
        <v>29</v>
      </c>
      <c r="C15" s="71" t="s">
        <v>52</v>
      </c>
      <c r="D15" s="41">
        <f>'Registro de respuestas'!P$54</f>
        <v>38.9</v>
      </c>
      <c r="E15" s="42">
        <f>COUNTIF($D$7:D15,D15)-1</f>
        <v>1</v>
      </c>
      <c r="F15" s="42">
        <f t="shared" si="0"/>
        <v>7</v>
      </c>
      <c r="G15" s="42"/>
      <c r="H15" s="98">
        <v>9</v>
      </c>
      <c r="K15" s="15"/>
    </row>
    <row r="16" spans="1:33" ht="16.5" x14ac:dyDescent="0.45">
      <c r="A16" s="263"/>
      <c r="B16" s="103" t="s">
        <v>28</v>
      </c>
      <c r="C16" s="71" t="s">
        <v>56</v>
      </c>
      <c r="D16" s="41">
        <f>'Registro de respuestas'!T$54</f>
        <v>22.2</v>
      </c>
      <c r="E16" s="42">
        <f>COUNTIF($D$7:D16,D16)-1</f>
        <v>2</v>
      </c>
      <c r="F16" s="42">
        <f t="shared" si="0"/>
        <v>12</v>
      </c>
      <c r="G16" s="42"/>
      <c r="H16" s="98">
        <v>10</v>
      </c>
      <c r="K16" s="15"/>
    </row>
    <row r="17" spans="1:11" ht="16.5" x14ac:dyDescent="0.45">
      <c r="A17" s="263"/>
      <c r="B17" s="103" t="s">
        <v>22</v>
      </c>
      <c r="C17" s="71" t="s">
        <v>57</v>
      </c>
      <c r="D17" s="41">
        <f>'Registro de respuestas'!U$54</f>
        <v>38.9</v>
      </c>
      <c r="E17" s="42">
        <f>COUNTIF($D$7:D17,D17)-1</f>
        <v>2</v>
      </c>
      <c r="F17" s="42">
        <f t="shared" si="0"/>
        <v>8</v>
      </c>
      <c r="G17" s="42"/>
      <c r="H17" s="98">
        <v>11</v>
      </c>
      <c r="K17" s="15"/>
    </row>
    <row r="18" spans="1:11" ht="16.5" x14ac:dyDescent="0.45">
      <c r="A18" s="263"/>
      <c r="B18" s="103" t="s">
        <v>28</v>
      </c>
      <c r="C18" s="71" t="s">
        <v>59</v>
      </c>
      <c r="D18" s="41">
        <f>'Registro de respuestas'!W$54</f>
        <v>77.8</v>
      </c>
      <c r="E18" s="42">
        <f>COUNTIF($D$7:D18,D18)-1</f>
        <v>0</v>
      </c>
      <c r="F18" s="42">
        <f t="shared" si="0"/>
        <v>4</v>
      </c>
      <c r="G18" s="42"/>
      <c r="H18" s="98">
        <v>12</v>
      </c>
      <c r="K18" s="15"/>
    </row>
    <row r="19" spans="1:11" ht="16.5" x14ac:dyDescent="0.45">
      <c r="A19" s="263"/>
      <c r="B19" s="109" t="s">
        <v>32</v>
      </c>
      <c r="C19" s="110" t="s">
        <v>61</v>
      </c>
      <c r="D19" s="41">
        <f>'Registro de respuestas'!Y$54</f>
        <v>22.2</v>
      </c>
      <c r="E19" s="42">
        <f>COUNTIF($D$7:D19,D19)-1</f>
        <v>3</v>
      </c>
      <c r="F19" s="42">
        <f t="shared" si="0"/>
        <v>13</v>
      </c>
      <c r="G19" s="111"/>
      <c r="H19" s="112">
        <v>13</v>
      </c>
      <c r="K19" s="15"/>
    </row>
    <row r="20" spans="1:11" ht="17" thickBot="1" x14ac:dyDescent="0.5">
      <c r="A20" s="264"/>
      <c r="B20" s="104" t="s">
        <v>26</v>
      </c>
      <c r="C20" s="99" t="s">
        <v>62</v>
      </c>
      <c r="D20" s="41">
        <f>'Registro de respuestas'!Z$54</f>
        <v>5.6</v>
      </c>
      <c r="E20" s="100">
        <f>COUNTIF($D$7:D20,D20)-1</f>
        <v>0</v>
      </c>
      <c r="F20" s="100">
        <f t="shared" si="0"/>
        <v>14</v>
      </c>
      <c r="G20" s="100"/>
      <c r="H20" s="101">
        <v>14</v>
      </c>
      <c r="K20" s="16"/>
    </row>
    <row r="21" spans="1:11" ht="20.149999999999999" customHeight="1" x14ac:dyDescent="0.35">
      <c r="A21" s="265" t="s">
        <v>77</v>
      </c>
      <c r="B21" s="88" t="s">
        <v>25</v>
      </c>
      <c r="C21" s="73" t="s">
        <v>44</v>
      </c>
      <c r="D21" s="90">
        <f>'Registro de respuestas'!H$54</f>
        <v>88.9</v>
      </c>
      <c r="E21" s="91">
        <f>COUNTIF($D$21:D21,D21)-1</f>
        <v>0</v>
      </c>
      <c r="F21" s="91">
        <f>_xlfn.RANK.EQ(D21,$D$21:$D$26,0)+E21</f>
        <v>1</v>
      </c>
      <c r="G21" s="91"/>
      <c r="H21" s="92">
        <v>1</v>
      </c>
    </row>
    <row r="22" spans="1:11" ht="20.149999999999999" customHeight="1" x14ac:dyDescent="0.35">
      <c r="A22" s="266"/>
      <c r="B22" s="89" t="s">
        <v>25</v>
      </c>
      <c r="C22" s="72" t="s">
        <v>45</v>
      </c>
      <c r="D22" s="43">
        <f>'Registro de respuestas'!I$54</f>
        <v>88.9</v>
      </c>
      <c r="E22" s="44">
        <f>COUNTIF($D$21:D22,D22)-1</f>
        <v>1</v>
      </c>
      <c r="F22" s="44">
        <f t="shared" ref="F22:F25" si="1">_xlfn.RANK.EQ(D22,$D$21:$D$26,0)+E22</f>
        <v>2</v>
      </c>
      <c r="G22" s="44"/>
      <c r="H22" s="45">
        <v>2</v>
      </c>
    </row>
    <row r="23" spans="1:11" ht="20.149999999999999" customHeight="1" x14ac:dyDescent="0.35">
      <c r="A23" s="266"/>
      <c r="B23" s="89" t="s">
        <v>25</v>
      </c>
      <c r="C23" s="72" t="s">
        <v>47</v>
      </c>
      <c r="D23" s="43">
        <f>'Registro de respuestas'!K$54</f>
        <v>66.7</v>
      </c>
      <c r="E23" s="44">
        <f>COUNTIF($D$21:D23,D23)-1</f>
        <v>0</v>
      </c>
      <c r="F23" s="44">
        <f t="shared" si="1"/>
        <v>3</v>
      </c>
      <c r="G23" s="44"/>
      <c r="H23" s="45">
        <v>3</v>
      </c>
    </row>
    <row r="24" spans="1:11" ht="20.149999999999999" customHeight="1" x14ac:dyDescent="0.35">
      <c r="A24" s="266"/>
      <c r="B24" s="89" t="s">
        <v>25</v>
      </c>
      <c r="C24" s="72" t="s">
        <v>54</v>
      </c>
      <c r="D24" s="43">
        <f>'Registro de respuestas'!R$54</f>
        <v>33.299999999999997</v>
      </c>
      <c r="E24" s="44">
        <f>COUNTIF($D$21:D24,D24)-1</f>
        <v>0</v>
      </c>
      <c r="F24" s="44">
        <f t="shared" si="1"/>
        <v>4</v>
      </c>
      <c r="G24" s="44"/>
      <c r="H24" s="45">
        <v>4</v>
      </c>
    </row>
    <row r="25" spans="1:11" ht="20.149999999999999" customHeight="1" x14ac:dyDescent="0.35">
      <c r="A25" s="266"/>
      <c r="B25" s="89" t="s">
        <v>31</v>
      </c>
      <c r="C25" s="72" t="s">
        <v>55</v>
      </c>
      <c r="D25" s="43">
        <f>'Registro de respuestas'!S$54</f>
        <v>11.1</v>
      </c>
      <c r="E25" s="44">
        <f>COUNTIF($D$21:D25,D25)-1</f>
        <v>0</v>
      </c>
      <c r="F25" s="44">
        <f t="shared" si="1"/>
        <v>6</v>
      </c>
      <c r="G25" s="44"/>
      <c r="H25" s="45">
        <v>5</v>
      </c>
    </row>
    <row r="26" spans="1:11" ht="20.149999999999999" customHeight="1" thickBot="1" x14ac:dyDescent="0.4">
      <c r="A26" s="267"/>
      <c r="B26" s="93" t="s">
        <v>31</v>
      </c>
      <c r="C26" s="74" t="s">
        <v>60</v>
      </c>
      <c r="D26" s="46">
        <f>'Registro de respuestas'!X$54</f>
        <v>16.7</v>
      </c>
      <c r="E26" s="47">
        <f>COUNTIF($D$21:D26,D26)-1</f>
        <v>0</v>
      </c>
      <c r="F26" s="47">
        <f>_xlfn.RANK.EQ(D26,$D$21:$D$26,0)+E26</f>
        <v>5</v>
      </c>
      <c r="G26" s="47"/>
      <c r="H26" s="94">
        <v>6</v>
      </c>
    </row>
    <row r="27" spans="1:11" ht="20.149999999999999" customHeight="1" x14ac:dyDescent="0.35">
      <c r="A27" s="265" t="s">
        <v>78</v>
      </c>
      <c r="B27" s="88" t="s">
        <v>24</v>
      </c>
      <c r="C27" s="73" t="s">
        <v>43</v>
      </c>
      <c r="D27" s="90">
        <f>'Registro de respuestas'!G$54</f>
        <v>83.3</v>
      </c>
      <c r="E27" s="91">
        <f>COUNTIF($D$27:D27,D27)-1</f>
        <v>0</v>
      </c>
      <c r="F27" s="91">
        <f>_xlfn.RANK.EQ(D27,$D$27:$D$30,0)+E27</f>
        <v>1</v>
      </c>
      <c r="G27" s="91"/>
      <c r="H27" s="92">
        <v>1</v>
      </c>
    </row>
    <row r="28" spans="1:11" ht="20.149999999999999" customHeight="1" x14ac:dyDescent="0.35">
      <c r="A28" s="266"/>
      <c r="B28" s="89" t="s">
        <v>30</v>
      </c>
      <c r="C28" s="72" t="s">
        <v>53</v>
      </c>
      <c r="D28" s="43">
        <f>'Registro de respuestas'!Q$54</f>
        <v>77.8</v>
      </c>
      <c r="E28" s="44">
        <f>COUNTIF($D$27:D28,D28)-1</f>
        <v>0</v>
      </c>
      <c r="F28" s="44">
        <f t="shared" ref="F28:F30" si="2">_xlfn.RANK.EQ(D28,$D$27:$D$30,0)+E28</f>
        <v>2</v>
      </c>
      <c r="G28" s="44"/>
      <c r="H28" s="45">
        <v>2</v>
      </c>
    </row>
    <row r="29" spans="1:11" ht="20.149999999999999" customHeight="1" x14ac:dyDescent="0.35">
      <c r="A29" s="266"/>
      <c r="B29" s="89" t="s">
        <v>27</v>
      </c>
      <c r="C29" s="72" t="s">
        <v>58</v>
      </c>
      <c r="D29" s="43">
        <f>'Registro de respuestas'!V$54</f>
        <v>22.2</v>
      </c>
      <c r="E29" s="44">
        <f>COUNTIF($D$27:D29,D29)-1</f>
        <v>0</v>
      </c>
      <c r="F29" s="44">
        <f t="shared" si="2"/>
        <v>3</v>
      </c>
      <c r="G29" s="44"/>
      <c r="H29" s="45">
        <v>3</v>
      </c>
    </row>
    <row r="30" spans="1:11" ht="20.149999999999999" customHeight="1" thickBot="1" x14ac:dyDescent="0.4">
      <c r="A30" s="267"/>
      <c r="B30" s="93" t="s">
        <v>33</v>
      </c>
      <c r="C30" s="74" t="s">
        <v>63</v>
      </c>
      <c r="D30" s="46">
        <f>'Registro de respuestas'!AA$54</f>
        <v>5.6</v>
      </c>
      <c r="E30" s="47">
        <f>COUNTIF($D$27:D30,D30)-1</f>
        <v>0</v>
      </c>
      <c r="F30" s="47">
        <f t="shared" si="2"/>
        <v>4</v>
      </c>
      <c r="G30" s="47"/>
      <c r="H30" s="94">
        <v>4</v>
      </c>
    </row>
    <row r="31" spans="1:11" ht="16.5" customHeight="1" x14ac:dyDescent="0.35">
      <c r="A31" s="105"/>
      <c r="B31" s="54"/>
      <c r="C31" s="54"/>
      <c r="D31" s="18"/>
      <c r="H31" s="18"/>
    </row>
    <row r="32" spans="1:11" ht="11.25" customHeight="1" x14ac:dyDescent="0.35">
      <c r="A32" s="105"/>
      <c r="B32" s="54"/>
      <c r="C32" s="54"/>
      <c r="D32" s="18"/>
      <c r="H32" s="18"/>
    </row>
    <row r="33" spans="1:8" ht="15" customHeight="1" x14ac:dyDescent="0.35">
      <c r="A33" s="105"/>
      <c r="B33" s="54"/>
      <c r="C33" s="54"/>
      <c r="D33" s="18"/>
      <c r="H33" s="18"/>
    </row>
    <row r="35" spans="1:8" x14ac:dyDescent="0.35">
      <c r="B35" s="271" t="s">
        <v>79</v>
      </c>
      <c r="C35" s="272"/>
      <c r="D35" s="272"/>
      <c r="E35" s="273"/>
    </row>
    <row r="37" spans="1:8" x14ac:dyDescent="0.35">
      <c r="B37" t="s">
        <v>68</v>
      </c>
      <c r="C37" t="s">
        <v>64</v>
      </c>
    </row>
    <row r="38" spans="1:8" x14ac:dyDescent="0.35">
      <c r="B38" t="s">
        <v>65</v>
      </c>
    </row>
    <row r="39" spans="1:8" x14ac:dyDescent="0.35">
      <c r="B39" s="17" t="s">
        <v>66</v>
      </c>
    </row>
    <row r="40" spans="1:8" x14ac:dyDescent="0.35">
      <c r="B40" s="17" t="s">
        <v>67</v>
      </c>
    </row>
    <row r="41" spans="1:8" x14ac:dyDescent="0.35">
      <c r="B41" s="17"/>
    </row>
  </sheetData>
  <mergeCells count="5">
    <mergeCell ref="A7:A20"/>
    <mergeCell ref="A21:A26"/>
    <mergeCell ref="A27:A30"/>
    <mergeCell ref="B4:G4"/>
    <mergeCell ref="B35:E35"/>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77"/>
  <sheetViews>
    <sheetView showGridLines="0" showRowColHeaders="0" view="pageBreakPreview" zoomScaleNormal="80" zoomScaleSheetLayoutView="100" zoomScalePageLayoutView="80" workbookViewId="0">
      <selection activeCell="C6" sqref="C6:P6"/>
    </sheetView>
  </sheetViews>
  <sheetFormatPr baseColWidth="10" defaultColWidth="11.453125" defaultRowHeight="14.5" x14ac:dyDescent="0.35"/>
  <cols>
    <col min="1" max="1" width="4.453125" customWidth="1"/>
    <col min="2" max="2" width="41.7265625" customWidth="1"/>
    <col min="3" max="26" width="4.453125" customWidth="1"/>
    <col min="27" max="29" width="5.453125" customWidth="1"/>
    <col min="31" max="31" width="13.7265625" customWidth="1"/>
  </cols>
  <sheetData>
    <row r="1" spans="1:30" ht="35.15" customHeight="1" thickBot="1" x14ac:dyDescent="0.4">
      <c r="A1" s="127" t="s">
        <v>0</v>
      </c>
      <c r="B1" s="52"/>
      <c r="C1" s="52"/>
      <c r="D1" s="52"/>
      <c r="E1" s="52"/>
      <c r="F1" s="52"/>
      <c r="G1" s="52"/>
      <c r="H1" s="52"/>
      <c r="I1" s="52"/>
      <c r="J1" s="52"/>
      <c r="K1" s="52"/>
      <c r="L1" s="52" t="s">
        <v>1</v>
      </c>
      <c r="M1" s="52"/>
      <c r="N1" s="52"/>
      <c r="O1" s="52"/>
      <c r="P1" s="52"/>
      <c r="Q1" s="52"/>
      <c r="R1" s="52"/>
      <c r="S1" s="52"/>
      <c r="T1" s="52"/>
      <c r="U1" s="81"/>
      <c r="V1" s="52"/>
      <c r="W1" s="274" t="str">
        <f>'Registro de respuestas'!X1</f>
        <v>4.º grado de primaria</v>
      </c>
      <c r="X1" s="275"/>
      <c r="Y1" s="275"/>
      <c r="Z1" s="275"/>
      <c r="AA1" s="275"/>
      <c r="AB1" s="275"/>
      <c r="AC1" s="276"/>
      <c r="AD1" s="1"/>
    </row>
    <row r="2" spans="1:30" ht="6.65" customHeight="1" x14ac:dyDescent="0.35">
      <c r="A2" s="1"/>
      <c r="B2" s="1"/>
      <c r="C2" s="1"/>
      <c r="D2" s="3"/>
      <c r="E2" s="3"/>
      <c r="F2" s="3"/>
      <c r="G2" s="3"/>
      <c r="H2" s="3"/>
      <c r="I2" s="3"/>
      <c r="J2" s="3"/>
      <c r="K2" s="3"/>
      <c r="L2" s="3"/>
      <c r="M2" s="3"/>
      <c r="N2" s="3"/>
      <c r="O2" s="3"/>
      <c r="P2" s="3"/>
      <c r="Q2" s="3"/>
      <c r="R2" s="3"/>
      <c r="S2" s="3"/>
      <c r="T2" s="3"/>
      <c r="U2" s="3"/>
      <c r="V2" s="3"/>
      <c r="W2" s="3"/>
      <c r="X2" s="3"/>
      <c r="Y2" s="4"/>
      <c r="Z2" s="4"/>
      <c r="AA2" s="4"/>
      <c r="AB2" s="4"/>
      <c r="AC2" s="3"/>
      <c r="AD2" s="3"/>
    </row>
    <row r="3" spans="1:30" ht="15" customHeight="1" x14ac:dyDescent="0.35">
      <c r="A3" s="1"/>
      <c r="B3" s="51" t="s">
        <v>3</v>
      </c>
      <c r="C3" s="311">
        <f>'Registro de respuestas'!C3:L3</f>
        <v>40447</v>
      </c>
      <c r="D3" s="311"/>
      <c r="E3" s="311"/>
      <c r="F3" s="311"/>
      <c r="G3" s="311"/>
      <c r="H3" s="311"/>
      <c r="I3" s="311"/>
      <c r="J3" s="311"/>
      <c r="K3" s="311"/>
      <c r="L3" s="311"/>
      <c r="M3" s="311"/>
      <c r="O3" s="249" t="s">
        <v>4</v>
      </c>
      <c r="P3" s="250"/>
      <c r="Q3" s="312" t="str">
        <f>'Registro de respuestas'!P3</f>
        <v>U</v>
      </c>
      <c r="R3" s="312"/>
      <c r="T3" s="257" t="s">
        <v>6</v>
      </c>
      <c r="U3" s="257"/>
      <c r="V3" s="257"/>
      <c r="W3" s="316" t="str">
        <f>'Registro de respuestas'!U3</f>
        <v>Mañana</v>
      </c>
      <c r="X3" s="317"/>
      <c r="Y3" s="318"/>
      <c r="AA3" s="245" t="s">
        <v>8</v>
      </c>
      <c r="AB3" s="247"/>
      <c r="AC3" s="68">
        <f>'Registro de respuestas'!AB3</f>
        <v>18</v>
      </c>
    </row>
    <row r="4" spans="1:30" ht="15" customHeight="1" x14ac:dyDescent="0.35">
      <c r="A4" s="1"/>
      <c r="B4" s="51" t="s">
        <v>9</v>
      </c>
      <c r="C4" s="311" t="str">
        <f>'Registro de respuestas'!C4:L4</f>
        <v>MAXIMILIANA RETAMOZO QUICO</v>
      </c>
      <c r="D4" s="311"/>
      <c r="E4" s="311"/>
      <c r="F4" s="311"/>
      <c r="G4" s="311"/>
      <c r="H4" s="311"/>
      <c r="I4" s="311"/>
      <c r="J4" s="311"/>
      <c r="K4" s="311"/>
      <c r="L4" s="311"/>
      <c r="M4" s="311"/>
      <c r="O4" s="251"/>
      <c r="P4" s="252"/>
      <c r="Q4" s="312"/>
      <c r="R4" s="312"/>
      <c r="T4" s="257" t="s">
        <v>10</v>
      </c>
      <c r="U4" s="257"/>
      <c r="V4" s="257"/>
      <c r="W4" s="313">
        <f>'Registro de respuestas'!U4</f>
        <v>46097</v>
      </c>
      <c r="X4" s="314"/>
      <c r="Y4" s="315"/>
      <c r="AA4" s="245" t="s">
        <v>11</v>
      </c>
      <c r="AB4" s="247"/>
      <c r="AC4" s="68">
        <f>'Registro de respuestas'!AB4</f>
        <v>0</v>
      </c>
    </row>
    <row r="5" spans="1:30" ht="4.5" customHeight="1" thickBot="1" x14ac:dyDescent="0.4">
      <c r="A5" s="18"/>
      <c r="B5" s="286"/>
      <c r="C5" s="287"/>
      <c r="D5" s="287"/>
      <c r="E5" s="287"/>
      <c r="F5" s="287"/>
      <c r="G5" s="287"/>
      <c r="H5" s="287"/>
      <c r="I5" s="287"/>
      <c r="J5" s="287"/>
      <c r="K5" s="287"/>
      <c r="L5" s="287"/>
      <c r="M5" s="287"/>
      <c r="N5" s="287"/>
    </row>
    <row r="6" spans="1:30" ht="69.650000000000006" customHeight="1" thickTop="1" thickBot="1" x14ac:dyDescent="0.4">
      <c r="A6" s="309" t="s">
        <v>80</v>
      </c>
      <c r="B6" s="310"/>
      <c r="C6" s="288" t="s">
        <v>76</v>
      </c>
      <c r="D6" s="289"/>
      <c r="E6" s="289"/>
      <c r="F6" s="289"/>
      <c r="G6" s="289"/>
      <c r="H6" s="289"/>
      <c r="I6" s="289"/>
      <c r="J6" s="289"/>
      <c r="K6" s="289"/>
      <c r="L6" s="289"/>
      <c r="M6" s="289"/>
      <c r="N6" s="289"/>
      <c r="O6" s="289"/>
      <c r="P6" s="290"/>
      <c r="Q6" s="291" t="s">
        <v>77</v>
      </c>
      <c r="R6" s="292"/>
      <c r="S6" s="292"/>
      <c r="T6" s="292"/>
      <c r="U6" s="292"/>
      <c r="V6" s="293"/>
      <c r="W6" s="288" t="s">
        <v>81</v>
      </c>
      <c r="X6" s="289"/>
      <c r="Y6" s="289"/>
      <c r="Z6" s="294"/>
      <c r="AA6" s="304" t="s">
        <v>19</v>
      </c>
      <c r="AB6" s="305"/>
      <c r="AC6" s="306"/>
    </row>
    <row r="7" spans="1:30" ht="78.650000000000006" customHeight="1" thickBot="1" x14ac:dyDescent="0.4">
      <c r="A7" s="307" t="s">
        <v>82</v>
      </c>
      <c r="B7" s="308"/>
      <c r="C7" s="78" t="str">
        <f>INDEX(Hoja2!$B$7:$B$20,MATCH(Hoja2!$H7,Hoja2!$F$7:$F$20,0))</f>
        <v>Desempeño 2</v>
      </c>
      <c r="D7" s="106" t="str">
        <f>INDEX(Hoja2!$B$7:$B$20,MATCH(Hoja2!$H8,Hoja2!$F$7:$F$20,0))</f>
        <v>Desempeño 3</v>
      </c>
      <c r="E7" s="106" t="str">
        <f>INDEX(Hoja2!$B$7:$B$20,MATCH(Hoja2!$H9,Hoja2!$F$7:$F$20,0))</f>
        <v>Desempeño 8</v>
      </c>
      <c r="F7" s="106" t="str">
        <f>INDEX(Hoja2!$B$7:$B$20,MATCH(Hoja2!$H10,Hoja2!$F$7:$F$20,0))</f>
        <v>Desempeño 8</v>
      </c>
      <c r="G7" s="106" t="str">
        <f>INDEX(Hoja2!$B$7:$B$20,MATCH(Hoja2!$H11,Hoja2!$F$7:$F$20,0))</f>
        <v>Desempeño 1</v>
      </c>
      <c r="H7" s="106" t="str">
        <f>INDEX(Hoja2!$B$7:$B$20,MATCH(Hoja2!$H12,Hoja2!$F$7:$F$20,0))</f>
        <v>Desempeño 1</v>
      </c>
      <c r="I7" s="106" t="str">
        <f>INDEX(Hoja2!$B$7:$B$20,MATCH(Hoja2!$H13,Hoja2!$F$7:$F$20,0))</f>
        <v>Desempeño 9</v>
      </c>
      <c r="J7" s="106" t="str">
        <f>INDEX(Hoja2!$B$7:$B$20,MATCH(Hoja2!$H14,Hoja2!$F$7:$F$20,0))</f>
        <v>Desempeño 2</v>
      </c>
      <c r="K7" s="106" t="str">
        <f>INDEX(Hoja2!$B$7:$B$20,MATCH(Hoja2!$H15,Hoja2!$F$7:$F$20,0))</f>
        <v>Desempeño 7</v>
      </c>
      <c r="L7" s="106" t="str">
        <f>INDEX(Hoja2!$B$7:$B$20,MATCH(Hoja2!$H16,Hoja2!$F$7:$F$20,0))</f>
        <v>Desempeño 6</v>
      </c>
      <c r="M7" s="106" t="str">
        <f>INDEX(Hoja2!$B$7:$B$20,MATCH(Hoja2!$H17,Hoja2!$F$7:$F$20,0))</f>
        <v>Desempeño 7</v>
      </c>
      <c r="N7" s="106" t="str">
        <f>INDEX(Hoja2!$B$7:$B$20,MATCH(Hoja2!$H18,Hoja2!$F$7:$F$20,0))</f>
        <v>Desempeño 8</v>
      </c>
      <c r="O7" s="106" t="str">
        <f>INDEX(Hoja2!$B$7:$B$20,MATCH(Hoja2!$H19,Hoja2!$F$7:$F$20,0))</f>
        <v>Desempeño 12</v>
      </c>
      <c r="P7" s="107" t="str">
        <f>INDEX(Hoja2!$B$7:$B$20,MATCH(Hoja2!$H20,Hoja2!$F$7:$F$20,0))</f>
        <v>Desempeño 6</v>
      </c>
      <c r="Q7" s="39" t="str">
        <f>INDEX(Hoja2!$B$21:$B$26,MATCH(Hoja2!$H$21,Hoja2!$F$21:$F$26,0))</f>
        <v>Desempeño 5</v>
      </c>
      <c r="R7" s="108" t="str">
        <f>INDEX(Hoja2!$B$21:$B$26,MATCH(Hoja2!$H$22,Hoja2!$F$21:$F$26,0))</f>
        <v>Desempeño 5</v>
      </c>
      <c r="S7" s="108" t="str">
        <f>INDEX(Hoja2!$B$21:$B$26,MATCH(Hoja2!$H$23,Hoja2!$F$21:$F$26,0))</f>
        <v>Desempeño 5</v>
      </c>
      <c r="T7" s="108" t="str">
        <f>INDEX(Hoja2!$B$21:$B$26,MATCH(Hoja2!$H$24,Hoja2!$F$21:$F$26,0))</f>
        <v>Desempeño 5</v>
      </c>
      <c r="U7" s="108" t="str">
        <f>INDEX(Hoja2!$B$21:$B$26,MATCH(Hoja2!$H$25,Hoja2!$F$21:$F$26,0))</f>
        <v>Desempeño 11</v>
      </c>
      <c r="V7" s="115" t="str">
        <f>INDEX(Hoja2!$B$21:$B$26,MATCH(Hoja2!$H$26,Hoja2!$F$21:$F$26,0))</f>
        <v>Desempeño 11</v>
      </c>
      <c r="W7" s="78" t="str">
        <f>INDEX(Hoja2!$B$27:$B$30,MATCH(Hoja2!$H$27,Hoja2!$F$27:$F$30,0))</f>
        <v>Desempeño 4</v>
      </c>
      <c r="X7" s="106" t="str">
        <f>INDEX(Hoja2!$B$27:$B$30,MATCH(Hoja2!$H$28,Hoja2!$F$27:$F$30,0))</f>
        <v>Desempeño 10</v>
      </c>
      <c r="Y7" s="106" t="str">
        <f>INDEX(Hoja2!$B$27:$B$30,MATCH(Hoja2!$H$29,Hoja2!$F$27:$F$30,0))</f>
        <v>Desempeño 7</v>
      </c>
      <c r="Z7" s="107" t="str">
        <f>INDEX(Hoja2!$B$27:$B$30,MATCH(Hoja2!$H$30,Hoja2!$F$27:$F$30,0))</f>
        <v>Desempeño 13</v>
      </c>
      <c r="AA7" s="113" t="s">
        <v>83</v>
      </c>
      <c r="AB7" s="36" t="s">
        <v>84</v>
      </c>
      <c r="AC7" s="36" t="s">
        <v>85</v>
      </c>
    </row>
    <row r="8" spans="1:30" ht="18.649999999999999" customHeight="1" thickBot="1" x14ac:dyDescent="0.4">
      <c r="A8" s="29" t="s">
        <v>37</v>
      </c>
      <c r="B8" s="223" t="str">
        <f>'Registro de respuestas'!B8</f>
        <v>Apellidos y nombres de los estudiantes</v>
      </c>
      <c r="C8" s="130" t="str">
        <f>INDEX(Hoja2!$C$7:$C$20,MATCH(Hoja2!$H7,Hoja2!$F$7:$F$20,0))</f>
        <v>P2</v>
      </c>
      <c r="D8" s="131" t="str">
        <f>INDEX(Hoja2!$C$7:$C$20,MATCH(Hoja2!$H8,Hoja2!$F$7:$F$20,0))</f>
        <v>P3</v>
      </c>
      <c r="E8" s="131" t="str">
        <f>INDEX(Hoja2!$C$7:$C$20,MATCH(Hoja2!$H9,Hoja2!$F$7:$F$20,0))</f>
        <v>P10</v>
      </c>
      <c r="F8" s="131" t="str">
        <f>INDEX(Hoja2!$C$7:$C$20,MATCH(Hoja2!$H10,Hoja2!$F$7:$F$20,0))</f>
        <v>P20</v>
      </c>
      <c r="G8" s="131" t="str">
        <f>INDEX(Hoja2!$C$7:$C$20,MATCH(Hoja2!$H11,Hoja2!$F$7:$F$20,0))</f>
        <v>P1</v>
      </c>
      <c r="H8" s="131" t="str">
        <f>INDEX(Hoja2!$C$7:$C$20,MATCH(Hoja2!$H12,Hoja2!$F$7:$F$20,0))</f>
        <v>P11</v>
      </c>
      <c r="I8" s="131" t="str">
        <f>INDEX(Hoja2!$C$7:$C$20,MATCH(Hoja2!$H13,Hoja2!$F$7:$F$20,0))</f>
        <v>P13</v>
      </c>
      <c r="J8" s="131" t="str">
        <f>INDEX(Hoja2!$C$7:$C$20,MATCH(Hoja2!$H14,Hoja2!$F$7:$F$20,0))</f>
        <v>P18</v>
      </c>
      <c r="K8" s="131" t="str">
        <f>INDEX(Hoja2!$C$7:$C$20,MATCH(Hoja2!$H15,Hoja2!$F$7:$F$20,0))</f>
        <v>P12</v>
      </c>
      <c r="L8" s="131" t="str">
        <f>INDEX(Hoja2!$C$7:$C$20,MATCH(Hoja2!$H16,Hoja2!$F$7:$F$20,0))</f>
        <v>P7</v>
      </c>
      <c r="M8" s="131" t="str">
        <f>INDEX(Hoja2!$C$7:$C$20,MATCH(Hoja2!$H17,Hoja2!$F$7:$F$20,0))</f>
        <v>P9</v>
      </c>
      <c r="N8" s="131" t="str">
        <f>INDEX(Hoja2!$C$7:$C$20,MATCH(Hoja2!$H18,Hoja2!$F$7:$F$20,0))</f>
        <v>P17</v>
      </c>
      <c r="O8" s="131" t="str">
        <f>INDEX(Hoja2!$C$7:$C$20,MATCH(Hoja2!$H19,Hoja2!$F$7:$F$20,0))</f>
        <v>P22</v>
      </c>
      <c r="P8" s="132" t="str">
        <f>INDEX(Hoja2!$C$7:$C$20,MATCH(Hoja2!$H20,Hoja2!$F$7:$F$20,0))</f>
        <v>P23</v>
      </c>
      <c r="Q8" s="133" t="str">
        <f>INDEX(Hoja2!$C$21:$C$26,MATCH(Hoja2!$H$21,Hoja2!$F$21:$F$26,0))</f>
        <v>P5</v>
      </c>
      <c r="R8" s="134" t="str">
        <f>INDEX(Hoja2!$C$21:$C$26,MATCH(Hoja2!$H$22,Hoja2!$F$21:$F$26,0))</f>
        <v>P6</v>
      </c>
      <c r="S8" s="134" t="str">
        <f>INDEX(Hoja2!$C$21:$C$26,MATCH(Hoja2!$H$23,Hoja2!$F$21:$F$26,0))</f>
        <v>P8</v>
      </c>
      <c r="T8" s="134" t="str">
        <f>INDEX(Hoja2!$C$21:$C$26,MATCH(Hoja2!$H$24,Hoja2!$F$21:$F$26,0))</f>
        <v>P15</v>
      </c>
      <c r="U8" s="134" t="str">
        <f>INDEX(Hoja2!$C$21:$C$26,MATCH(Hoja2!$H$25,Hoja2!$F$21:$F$26,0))</f>
        <v>P21</v>
      </c>
      <c r="V8" s="135" t="str">
        <f>INDEX(Hoja2!$C$21:$C$26,MATCH(Hoja2!$H$26,Hoja2!$F$21:$F$26,0))</f>
        <v>P16</v>
      </c>
      <c r="W8" s="130" t="str">
        <f>INDEX(Hoja2!$C$27:$C$30,MATCH(Hoja2!$H$27,Hoja2!$F$27:$F$30,0))</f>
        <v>P4</v>
      </c>
      <c r="X8" s="131" t="str">
        <f>INDEX(Hoja2!$C$27:$C$30,MATCH(Hoja2!$H$28,Hoja2!$F$27:$F$30,0))</f>
        <v>P14</v>
      </c>
      <c r="Y8" s="131" t="str">
        <f>INDEX(Hoja2!$C$27:$C$30,MATCH(Hoja2!$H$29,Hoja2!$F$27:$F$30,0))</f>
        <v>P19</v>
      </c>
      <c r="Z8" s="132" t="str">
        <f>INDEX(Hoja2!$C$27:$C$30,MATCH(Hoja2!$H$30,Hoja2!$F$27:$F$30,0))</f>
        <v>P24</v>
      </c>
      <c r="AA8" s="114"/>
      <c r="AB8" s="37"/>
      <c r="AC8" s="38"/>
    </row>
    <row r="9" spans="1:30" ht="13.4" customHeight="1" x14ac:dyDescent="0.35">
      <c r="A9" s="56">
        <v>1</v>
      </c>
      <c r="B9" s="224" t="str">
        <f>IF('Registro de respuestas'!B9="","",'Registro de respuestas'!B9)</f>
        <v>ALIAGA RENGIFO, Angel Gabriel</v>
      </c>
      <c r="C9" s="142">
        <f>IF(INDEX('Registro de respuestas'!$A$1:$AA$48,MATCH($A9,'Registro de respuestas'!$A$1:$A$48,0),MATCH(C$8,'Registro de respuestas'!$A$8:$AA$8,0))="✔",2,IF(INDEX('Registro de respuestas'!$A$1:$AA$48,MATCH($A9,'Registro de respuestas'!$A$1:$A$48,0),MATCH(C$8,'Registro de respuestas'!$A$8:$AA$8,0))="X",0,IF(INDEX('Registro de respuestas'!$A$1:$AA$48,MATCH($A9,'Registro de respuestas'!$A$1:$A$48,0),MATCH(C$8,'Registro de respuestas'!$A$8:$AA$8,0))="—",3)))</f>
        <v>0</v>
      </c>
      <c r="D9" s="137">
        <f>IF(INDEX('Registro de respuestas'!$A$1:$AA$48,MATCH($A9,'Registro de respuestas'!$A$1:$A$48,0),MATCH(D$8,'Registro de respuestas'!$A$8:$AA$8,0))="✔",2,IF(INDEX('Registro de respuestas'!$A$1:$AA$48,MATCH($A9,'Registro de respuestas'!$A$1:$A$48,0),MATCH(D$8,'Registro de respuestas'!$A$8:$AA$8,0))="X",0,IF(INDEX('Registro de respuestas'!$A$1:$AA$48,MATCH($A9,'Registro de respuestas'!$A$1:$A$48,0),MATCH(D$8,'Registro de respuestas'!$A$8:$AA$8,0))="—",3)))</f>
        <v>3</v>
      </c>
      <c r="E9" s="137">
        <f>IF(INDEX('Registro de respuestas'!$A$1:$AA$48,MATCH($A9,'Registro de respuestas'!$A$1:$A$48,0),MATCH(E$8,'Registro de respuestas'!$A$8:$AA$8,0))="✔",2,IF(INDEX('Registro de respuestas'!$A$1:$AA$48,MATCH($A9,'Registro de respuestas'!$A$1:$A$48,0),MATCH(E$8,'Registro de respuestas'!$A$8:$AA$8,0))="X",0,IF(INDEX('Registro de respuestas'!$A$1:$AA$48,MATCH($A9,'Registro de respuestas'!$A$1:$A$48,0),MATCH(E$8,'Registro de respuestas'!$A$8:$AA$8,0))="—",3)))</f>
        <v>0</v>
      </c>
      <c r="F9" s="137">
        <f>IF(INDEX('Registro de respuestas'!$A$1:$AA$48,MATCH($A9,'Registro de respuestas'!$A$1:$A$48,0),MATCH(F$8,'Registro de respuestas'!$A$8:$AA$8,0))="✔",2,IF(INDEX('Registro de respuestas'!$A$1:$AA$48,MATCH($A9,'Registro de respuestas'!$A$1:$A$48,0),MATCH(F$8,'Registro de respuestas'!$A$8:$AA$8,0))="X",0,IF(INDEX('Registro de respuestas'!$A$1:$AA$48,MATCH($A9,'Registro de respuestas'!$A$1:$A$48,0),MATCH(F$8,'Registro de respuestas'!$A$8:$AA$8,0))="—",3)))</f>
        <v>2</v>
      </c>
      <c r="G9" s="137">
        <f>IF(INDEX('Registro de respuestas'!$A$1:$AA$48,MATCH($A9,'Registro de respuestas'!$A$1:$A$48,0),MATCH(G$8,'Registro de respuestas'!$A$8:$AA$8,0))="✔",2,IF(INDEX('Registro de respuestas'!$A$1:$AA$48,MATCH($A9,'Registro de respuestas'!$A$1:$A$48,0),MATCH(G$8,'Registro de respuestas'!$A$8:$AA$8,0))="X",0,IF(INDEX('Registro de respuestas'!$A$1:$AA$48,MATCH($A9,'Registro de respuestas'!$A$1:$A$48,0),MATCH(G$8,'Registro de respuestas'!$A$8:$AA$8,0))="—",3)))</f>
        <v>2</v>
      </c>
      <c r="H9" s="137">
        <f>IF(INDEX('Registro de respuestas'!$A$1:$AA$48,MATCH($A9,'Registro de respuestas'!$A$1:$A$48,0),MATCH(H$8,'Registro de respuestas'!$A$8:$AA$8,0))="✔",2,IF(INDEX('Registro de respuestas'!$A$1:$AA$48,MATCH($A9,'Registro de respuestas'!$A$1:$A$48,0),MATCH(H$8,'Registro de respuestas'!$A$8:$AA$8,0))="X",0,IF(INDEX('Registro de respuestas'!$A$1:$AA$48,MATCH($A9,'Registro de respuestas'!$A$1:$A$48,0),MATCH(H$8,'Registro de respuestas'!$A$8:$AA$8,0))="—",3)))</f>
        <v>3</v>
      </c>
      <c r="I9" s="137">
        <f>IF(INDEX('Registro de respuestas'!$A$1:$AA$48,MATCH($A9,'Registro de respuestas'!$A$1:$A$48,0),MATCH(I$8,'Registro de respuestas'!$A$8:$AA$8,0))="✔",2,IF(INDEX('Registro de respuestas'!$A$1:$AA$48,MATCH($A9,'Registro de respuestas'!$A$1:$A$48,0),MATCH(I$8,'Registro de respuestas'!$A$8:$AA$8,0))="X",0,IF(INDEX('Registro de respuestas'!$A$1:$AA$48,MATCH($A9,'Registro de respuestas'!$A$1:$A$48,0),MATCH(I$8,'Registro de respuestas'!$A$8:$AA$8,0))="—",3)))</f>
        <v>3</v>
      </c>
      <c r="J9" s="137">
        <f>IF(INDEX('Registro de respuestas'!$A$1:$AA$48,MATCH($A9,'Registro de respuestas'!$A$1:$A$48,0),MATCH(J$8,'Registro de respuestas'!$A$8:$AA$8,0))="✔",2,IF(INDEX('Registro de respuestas'!$A$1:$AA$48,MATCH($A9,'Registro de respuestas'!$A$1:$A$48,0),MATCH(J$8,'Registro de respuestas'!$A$8:$AA$8,0))="X",0,IF(INDEX('Registro de respuestas'!$A$1:$AA$48,MATCH($A9,'Registro de respuestas'!$A$1:$A$48,0),MATCH(J$8,'Registro de respuestas'!$A$8:$AA$8,0))="—",3)))</f>
        <v>0</v>
      </c>
      <c r="K9" s="137">
        <f>IF(INDEX('Registro de respuestas'!$A$1:$AA$48,MATCH($A9,'Registro de respuestas'!$A$1:$A$48,0),MATCH(K$8,'Registro de respuestas'!$A$8:$AA$8,0))="✔",2,IF(INDEX('Registro de respuestas'!$A$1:$AA$48,MATCH($A9,'Registro de respuestas'!$A$1:$A$48,0),MATCH(K$8,'Registro de respuestas'!$A$8:$AA$8,0))="X",0,IF(INDEX('Registro de respuestas'!$A$1:$AA$48,MATCH($A9,'Registro de respuestas'!$A$1:$A$48,0),MATCH(K$8,'Registro de respuestas'!$A$8:$AA$8,0))="—",3)))</f>
        <v>0</v>
      </c>
      <c r="L9" s="137">
        <f>IF(INDEX('Registro de respuestas'!$A$1:$AA$48,MATCH($A9,'Registro de respuestas'!$A$1:$A$48,0),MATCH(L$8,'Registro de respuestas'!$A$8:$AA$8,0))="✔",2,IF(INDEX('Registro de respuestas'!$A$1:$AA$48,MATCH($A9,'Registro de respuestas'!$A$1:$A$48,0),MATCH(L$8,'Registro de respuestas'!$A$8:$AA$8,0))="X",0,IF(INDEX('Registro de respuestas'!$A$1:$AA$48,MATCH($A9,'Registro de respuestas'!$A$1:$A$48,0),MATCH(L$8,'Registro de respuestas'!$A$8:$AA$8,0))="—",3)))</f>
        <v>0</v>
      </c>
      <c r="M9" s="137">
        <f>IF(INDEX('Registro de respuestas'!$A$1:$AA$48,MATCH($A9,'Registro de respuestas'!$A$1:$A$48,0),MATCH(M$8,'Registro de respuestas'!$A$8:$AA$8,0))="✔",2,IF(INDEX('Registro de respuestas'!$A$1:$AA$48,MATCH($A9,'Registro de respuestas'!$A$1:$A$48,0),MATCH(M$8,'Registro de respuestas'!$A$8:$AA$8,0))="X",0,IF(INDEX('Registro de respuestas'!$A$1:$AA$48,MATCH($A9,'Registro de respuestas'!$A$1:$A$48,0),MATCH(M$8,'Registro de respuestas'!$A$8:$AA$8,0))="—",3)))</f>
        <v>3</v>
      </c>
      <c r="N9" s="137">
        <f>IF(INDEX('Registro de respuestas'!$A$1:$AA$48,MATCH($A9,'Registro de respuestas'!$A$1:$A$48,0),MATCH(N$8,'Registro de respuestas'!$A$8:$AA$8,0))="✔",2,IF(INDEX('Registro de respuestas'!$A$1:$AA$48,MATCH($A9,'Registro de respuestas'!$A$1:$A$48,0),MATCH(N$8,'Registro de respuestas'!$A$8:$AA$8,0))="X",0,IF(INDEX('Registro de respuestas'!$A$1:$AA$48,MATCH($A9,'Registro de respuestas'!$A$1:$A$48,0),MATCH(N$8,'Registro de respuestas'!$A$8:$AA$8,0))="—",3)))</f>
        <v>3</v>
      </c>
      <c r="O9" s="137">
        <f>IF(INDEX('Registro de respuestas'!$A$1:$AA$48,MATCH($A9,'Registro de respuestas'!$A$1:$A$48,0),MATCH(O$8,'Registro de respuestas'!$A$8:$AA$8,0))="✔",2,IF(INDEX('Registro de respuestas'!$A$1:$AA$48,MATCH($A9,'Registro de respuestas'!$A$1:$A$48,0),MATCH(O$8,'Registro de respuestas'!$A$8:$AA$8,0))="X",0,IF(INDEX('Registro de respuestas'!$A$1:$AA$48,MATCH($A9,'Registro de respuestas'!$A$1:$A$48,0),MATCH(O$8,'Registro de respuestas'!$A$8:$AA$8,0))="—",3)))</f>
        <v>3</v>
      </c>
      <c r="P9" s="139">
        <f>IF(INDEX('Registro de respuestas'!$A$1:$AA$48,MATCH($A9,'Registro de respuestas'!$A$1:$A$48,0),MATCH(P$8,'Registro de respuestas'!$A$8:$AA$8,0))="✔",2,IF(INDEX('Registro de respuestas'!$A$1:$AA$48,MATCH($A9,'Registro de respuestas'!$A$1:$A$48,0),MATCH(P$8,'Registro de respuestas'!$A$8:$AA$8,0))="X",0,IF(INDEX('Registro de respuestas'!$A$1:$AA$48,MATCH($A9,'Registro de respuestas'!$A$1:$A$48,0),MATCH(P$8,'Registro de respuestas'!$A$8:$AA$8,0))="—",3)))</f>
        <v>3</v>
      </c>
      <c r="Q9" s="136">
        <f>IF(INDEX('Registro de respuestas'!$A$1:$AA$48,MATCH($A9,'Registro de respuestas'!$A$1:$A$48,0),MATCH(Q$8,'Registro de respuestas'!$A$8:$AA$8,0))="✔",2,IF(INDEX('Registro de respuestas'!$A$1:$AA$48,MATCH($A9,'Registro de respuestas'!$A$1:$A$48,0),MATCH(Q$8,'Registro de respuestas'!$A$8:$AA$8,0))="X",0,IF(INDEX('Registro de respuestas'!$A$1:$AA$48,MATCH($A9,'Registro de respuestas'!$A$1:$A$48,0),MATCH(Q$8,'Registro de respuestas'!$A$8:$AA$8,0))="—",3)))</f>
        <v>2</v>
      </c>
      <c r="R9" s="137">
        <f>IF(INDEX('Registro de respuestas'!$A$1:$AA$48,MATCH($A9,'Registro de respuestas'!$A$1:$A$48,0),MATCH(R$8,'Registro de respuestas'!$A$8:$AA$8,0))="✔",2,IF(INDEX('Registro de respuestas'!$A$1:$AA$48,MATCH($A9,'Registro de respuestas'!$A$1:$A$48,0),MATCH(R$8,'Registro de respuestas'!$A$8:$AA$8,0))="X",0,IF(INDEX('Registro de respuestas'!$A$1:$AA$48,MATCH($A9,'Registro de respuestas'!$A$1:$A$48,0),MATCH(R$8,'Registro de respuestas'!$A$8:$AA$8,0))="—",3)))</f>
        <v>3</v>
      </c>
      <c r="S9" s="137">
        <f>IF(INDEX('Registro de respuestas'!$A$1:$AA$48,MATCH($A9,'Registro de respuestas'!$A$1:$A$48,0),MATCH(S$8,'Registro de respuestas'!$A$8:$AA$8,0))="✔",2,IF(INDEX('Registro de respuestas'!$A$1:$AA$48,MATCH($A9,'Registro de respuestas'!$A$1:$A$48,0),MATCH(S$8,'Registro de respuestas'!$A$8:$AA$8,0))="X",0,IF(INDEX('Registro de respuestas'!$A$1:$AA$48,MATCH($A9,'Registro de respuestas'!$A$1:$A$48,0),MATCH(S$8,'Registro de respuestas'!$A$8:$AA$8,0))="—",3)))</f>
        <v>0</v>
      </c>
      <c r="T9" s="137">
        <f>IF(INDEX('Registro de respuestas'!$A$1:$AA$48,MATCH($A9,'Registro de respuestas'!$A$1:$A$48,0),MATCH(T$8,'Registro de respuestas'!$A$8:$AA$8,0))="✔",2,IF(INDEX('Registro de respuestas'!$A$1:$AA$48,MATCH($A9,'Registro de respuestas'!$A$1:$A$48,0),MATCH(T$8,'Registro de respuestas'!$A$8:$AA$8,0))="X",0,IF(INDEX('Registro de respuestas'!$A$1:$AA$48,MATCH($A9,'Registro de respuestas'!$A$1:$A$48,0),MATCH(T$8,'Registro de respuestas'!$A$8:$AA$8,0))="—",3)))</f>
        <v>0</v>
      </c>
      <c r="U9" s="137">
        <f>IF(INDEX('Registro de respuestas'!$A$1:$AA$48,MATCH($A9,'Registro de respuestas'!$A$1:$A$48,0),MATCH(U$8,'Registro de respuestas'!$A$8:$AA$8,0))="✔",2,IF(INDEX('Registro de respuestas'!$A$1:$AA$48,MATCH($A9,'Registro de respuestas'!$A$1:$A$48,0),MATCH(U$8,'Registro de respuestas'!$A$8:$AA$8,0))="X",0,IF(INDEX('Registro de respuestas'!$A$1:$AA$48,MATCH($A9,'Registro de respuestas'!$A$1:$A$48,0),MATCH(U$8,'Registro de respuestas'!$A$8:$AA$8,0))="—",3)))</f>
        <v>3</v>
      </c>
      <c r="V9" s="138">
        <f>IF(INDEX('Registro de respuestas'!$A$1:$AA$48,MATCH($A9,'Registro de respuestas'!$A$1:$A$48,0),MATCH(V$8,'Registro de respuestas'!$A$8:$AA$8,0))="✔",2,IF(INDEX('Registro de respuestas'!$A$1:$AA$48,MATCH($A9,'Registro de respuestas'!$A$1:$A$48,0),MATCH(V$8,'Registro de respuestas'!$A$8:$AA$8,0))="X",0,IF(INDEX('Registro de respuestas'!$A$1:$AA$48,MATCH($A9,'Registro de respuestas'!$A$1:$A$48,0),MATCH(V$8,'Registro de respuestas'!$A$8:$AA$8,0))="—",3)))</f>
        <v>3</v>
      </c>
      <c r="W9" s="142">
        <f>IF(INDEX('Registro de respuestas'!$A$1:$AA$48,MATCH($A9,'Registro de respuestas'!$A$1:$A$48,0),MATCH(W$8,'Registro de respuestas'!$A$8:$AA$8,0))="✔",2,IF(INDEX('Registro de respuestas'!$A$1:$AA$48,MATCH($A9,'Registro de respuestas'!$A$1:$A$48,0),MATCH(W$8,'Registro de respuestas'!$A$8:$AA$8,0))="X",0,IF(INDEX('Registro de respuestas'!$A$1:$AA$48,MATCH($A9,'Registro de respuestas'!$A$1:$A$48,0),MATCH(W$8,'Registro de respuestas'!$A$8:$AA$8,0))="—",3)))</f>
        <v>0</v>
      </c>
      <c r="X9" s="137">
        <f>IF(INDEX('Registro de respuestas'!$A$1:$AA$48,MATCH($A9,'Registro de respuestas'!$A$1:$A$48,0),MATCH(X$8,'Registro de respuestas'!$A$8:$AA$8,0))="✔",2,IF(INDEX('Registro de respuestas'!$A$1:$AA$48,MATCH($A9,'Registro de respuestas'!$A$1:$A$48,0),MATCH(X$8,'Registro de respuestas'!$A$8:$AA$8,0))="X",0,IF(INDEX('Registro de respuestas'!$A$1:$AA$48,MATCH($A9,'Registro de respuestas'!$A$1:$A$48,0),MATCH(X$8,'Registro de respuestas'!$A$8:$AA$8,0))="—",3)))</f>
        <v>0</v>
      </c>
      <c r="Y9" s="137">
        <f>IF(INDEX('Registro de respuestas'!$A$1:$AA$48,MATCH($A9,'Registro de respuestas'!$A$1:$A$48,0),MATCH(Y$8,'Registro de respuestas'!$A$8:$AA$8,0))="✔",2,IF(INDEX('Registro de respuestas'!$A$1:$AA$48,MATCH($A9,'Registro de respuestas'!$A$1:$A$48,0),MATCH(Y$8,'Registro de respuestas'!$A$8:$AA$8,0))="X",0,IF(INDEX('Registro de respuestas'!$A$1:$AA$48,MATCH($A9,'Registro de respuestas'!$A$1:$A$48,0),MATCH(Y$8,'Registro de respuestas'!$A$8:$AA$8,0))="—",3)))</f>
        <v>0</v>
      </c>
      <c r="Z9" s="138">
        <f>IF(INDEX('Registro de respuestas'!$A$1:$AA$48,MATCH($A9,'Registro de respuestas'!$A$1:$A$48,0),MATCH(Z$8,'Registro de respuestas'!$A$8:$AA$8,0))="✔",2,IF(INDEX('Registro de respuestas'!$A$1:$AA$48,MATCH($A9,'Registro de respuestas'!$A$1:$A$48,0),MATCH(Z$8,'Registro de respuestas'!$A$8:$AA$8,0))="X",0,IF(INDEX('Registro de respuestas'!$A$1:$AA$48,MATCH($A9,'Registro de respuestas'!$A$1:$A$48,0),MATCH(Z$8,'Registro de respuestas'!$A$8:$AA$8,0))="—",3)))</f>
        <v>3</v>
      </c>
      <c r="AA9" s="33">
        <f>'Registro de respuestas'!AB9</f>
        <v>3</v>
      </c>
      <c r="AB9" s="30">
        <f>'Registro de respuestas'!AC9</f>
        <v>10</v>
      </c>
      <c r="AC9" s="33">
        <f>'Registro de respuestas'!AD9</f>
        <v>11</v>
      </c>
    </row>
    <row r="10" spans="1:30" ht="13.4" customHeight="1" x14ac:dyDescent="0.35">
      <c r="A10" s="57">
        <v>2</v>
      </c>
      <c r="B10" s="225" t="str">
        <f>IF('Registro de respuestas'!B10="","",'Registro de respuestas'!B10)</f>
        <v>CANALES MANSILLA, Milagros Cataleya</v>
      </c>
      <c r="C10" s="143">
        <f>IF(INDEX('Registro de respuestas'!$A$1:$AA$48,MATCH($A10,'Registro de respuestas'!$A$1:$A$48,0),MATCH(C$8,'Registro de respuestas'!$A$8:$AA$8,0))="✔",2,IF(INDEX('Registro de respuestas'!$A$1:$AA$48,MATCH($A10,'Registro de respuestas'!$A$1:$A$48,0),MATCH(C$8,'Registro de respuestas'!$A$8:$AA$8,0))="X",0,IF(INDEX('Registro de respuestas'!$A$1:$AA$48,MATCH($A10,'Registro de respuestas'!$A$1:$A$48,0),MATCH(C$8,'Registro de respuestas'!$A$8:$AA$8,0))="—",3)))</f>
        <v>2</v>
      </c>
      <c r="D10" s="59">
        <f>IF(INDEX('Registro de respuestas'!$A$1:$AA$48,MATCH($A10,'Registro de respuestas'!$A$1:$A$48,0),MATCH(D$8,'Registro de respuestas'!$A$8:$AA$8,0))="✔",2,IF(INDEX('Registro de respuestas'!$A$1:$AA$48,MATCH($A10,'Registro de respuestas'!$A$1:$A$48,0),MATCH(D$8,'Registro de respuestas'!$A$8:$AA$8,0))="X",0,IF(INDEX('Registro de respuestas'!$A$1:$AA$48,MATCH($A10,'Registro de respuestas'!$A$1:$A$48,0),MATCH(D$8,'Registro de respuestas'!$A$8:$AA$8,0))="—",3)))</f>
        <v>2</v>
      </c>
      <c r="E10" s="59">
        <f>IF(INDEX('Registro de respuestas'!$A$1:$AA$48,MATCH($A10,'Registro de respuestas'!$A$1:$A$48,0),MATCH(E$8,'Registro de respuestas'!$A$8:$AA$8,0))="✔",2,IF(INDEX('Registro de respuestas'!$A$1:$AA$48,MATCH($A10,'Registro de respuestas'!$A$1:$A$48,0),MATCH(E$8,'Registro de respuestas'!$A$8:$AA$8,0))="X",0,IF(INDEX('Registro de respuestas'!$A$1:$AA$48,MATCH($A10,'Registro de respuestas'!$A$1:$A$48,0),MATCH(E$8,'Registro de respuestas'!$A$8:$AA$8,0))="—",3)))</f>
        <v>2</v>
      </c>
      <c r="F10" s="59">
        <f>IF(INDEX('Registro de respuestas'!$A$1:$AA$48,MATCH($A10,'Registro de respuestas'!$A$1:$A$48,0),MATCH(F$8,'Registro de respuestas'!$A$8:$AA$8,0))="✔",2,IF(INDEX('Registro de respuestas'!$A$1:$AA$48,MATCH($A10,'Registro de respuestas'!$A$1:$A$48,0),MATCH(F$8,'Registro de respuestas'!$A$8:$AA$8,0))="X",0,IF(INDEX('Registro de respuestas'!$A$1:$AA$48,MATCH($A10,'Registro de respuestas'!$A$1:$A$48,0),MATCH(F$8,'Registro de respuestas'!$A$8:$AA$8,0))="—",3)))</f>
        <v>0</v>
      </c>
      <c r="G10" s="59">
        <f>IF(INDEX('Registro de respuestas'!$A$1:$AA$48,MATCH($A10,'Registro de respuestas'!$A$1:$A$48,0),MATCH(G$8,'Registro de respuestas'!$A$8:$AA$8,0))="✔",2,IF(INDEX('Registro de respuestas'!$A$1:$AA$48,MATCH($A10,'Registro de respuestas'!$A$1:$A$48,0),MATCH(G$8,'Registro de respuestas'!$A$8:$AA$8,0))="X",0,IF(INDEX('Registro de respuestas'!$A$1:$AA$48,MATCH($A10,'Registro de respuestas'!$A$1:$A$48,0),MATCH(G$8,'Registro de respuestas'!$A$8:$AA$8,0))="—",3)))</f>
        <v>2</v>
      </c>
      <c r="H10" s="59">
        <f>IF(INDEX('Registro de respuestas'!$A$1:$AA$48,MATCH($A10,'Registro de respuestas'!$A$1:$A$48,0),MATCH(H$8,'Registro de respuestas'!$A$8:$AA$8,0))="✔",2,IF(INDEX('Registro de respuestas'!$A$1:$AA$48,MATCH($A10,'Registro de respuestas'!$A$1:$A$48,0),MATCH(H$8,'Registro de respuestas'!$A$8:$AA$8,0))="X",0,IF(INDEX('Registro de respuestas'!$A$1:$AA$48,MATCH($A10,'Registro de respuestas'!$A$1:$A$48,0),MATCH(H$8,'Registro de respuestas'!$A$8:$AA$8,0))="—",3)))</f>
        <v>0</v>
      </c>
      <c r="I10" s="59">
        <f>IF(INDEX('Registro de respuestas'!$A$1:$AA$48,MATCH($A10,'Registro de respuestas'!$A$1:$A$48,0),MATCH(I$8,'Registro de respuestas'!$A$8:$AA$8,0))="✔",2,IF(INDEX('Registro de respuestas'!$A$1:$AA$48,MATCH($A10,'Registro de respuestas'!$A$1:$A$48,0),MATCH(I$8,'Registro de respuestas'!$A$8:$AA$8,0))="X",0,IF(INDEX('Registro de respuestas'!$A$1:$AA$48,MATCH($A10,'Registro de respuestas'!$A$1:$A$48,0),MATCH(I$8,'Registro de respuestas'!$A$8:$AA$8,0))="—",3)))</f>
        <v>2</v>
      </c>
      <c r="J10" s="59">
        <f>IF(INDEX('Registro de respuestas'!$A$1:$AA$48,MATCH($A10,'Registro de respuestas'!$A$1:$A$48,0),MATCH(J$8,'Registro de respuestas'!$A$8:$AA$8,0))="✔",2,IF(INDEX('Registro de respuestas'!$A$1:$AA$48,MATCH($A10,'Registro de respuestas'!$A$1:$A$48,0),MATCH(J$8,'Registro de respuestas'!$A$8:$AA$8,0))="X",0,IF(INDEX('Registro de respuestas'!$A$1:$AA$48,MATCH($A10,'Registro de respuestas'!$A$1:$A$48,0),MATCH(J$8,'Registro de respuestas'!$A$8:$AA$8,0))="—",3)))</f>
        <v>2</v>
      </c>
      <c r="K10" s="59">
        <f>IF(INDEX('Registro de respuestas'!$A$1:$AA$48,MATCH($A10,'Registro de respuestas'!$A$1:$A$48,0),MATCH(K$8,'Registro de respuestas'!$A$8:$AA$8,0))="✔",2,IF(INDEX('Registro de respuestas'!$A$1:$AA$48,MATCH($A10,'Registro de respuestas'!$A$1:$A$48,0),MATCH(K$8,'Registro de respuestas'!$A$8:$AA$8,0))="X",0,IF(INDEX('Registro de respuestas'!$A$1:$AA$48,MATCH($A10,'Registro de respuestas'!$A$1:$A$48,0),MATCH(K$8,'Registro de respuestas'!$A$8:$AA$8,0))="—",3)))</f>
        <v>2</v>
      </c>
      <c r="L10" s="59">
        <f>IF(INDEX('Registro de respuestas'!$A$1:$AA$48,MATCH($A10,'Registro de respuestas'!$A$1:$A$48,0),MATCH(L$8,'Registro de respuestas'!$A$8:$AA$8,0))="✔",2,IF(INDEX('Registro de respuestas'!$A$1:$AA$48,MATCH($A10,'Registro de respuestas'!$A$1:$A$48,0),MATCH(L$8,'Registro de respuestas'!$A$8:$AA$8,0))="X",0,IF(INDEX('Registro de respuestas'!$A$1:$AA$48,MATCH($A10,'Registro de respuestas'!$A$1:$A$48,0),MATCH(L$8,'Registro de respuestas'!$A$8:$AA$8,0))="—",3)))</f>
        <v>0</v>
      </c>
      <c r="M10" s="59">
        <f>IF(INDEX('Registro de respuestas'!$A$1:$AA$48,MATCH($A10,'Registro de respuestas'!$A$1:$A$48,0),MATCH(M$8,'Registro de respuestas'!$A$8:$AA$8,0))="✔",2,IF(INDEX('Registro de respuestas'!$A$1:$AA$48,MATCH($A10,'Registro de respuestas'!$A$1:$A$48,0),MATCH(M$8,'Registro de respuestas'!$A$8:$AA$8,0))="X",0,IF(INDEX('Registro de respuestas'!$A$1:$AA$48,MATCH($A10,'Registro de respuestas'!$A$1:$A$48,0),MATCH(M$8,'Registro de respuestas'!$A$8:$AA$8,0))="—",3)))</f>
        <v>0</v>
      </c>
      <c r="N10" s="59">
        <f>IF(INDEX('Registro de respuestas'!$A$1:$AA$48,MATCH($A10,'Registro de respuestas'!$A$1:$A$48,0),MATCH(N$8,'Registro de respuestas'!$A$8:$AA$8,0))="✔",2,IF(INDEX('Registro de respuestas'!$A$1:$AA$48,MATCH($A10,'Registro de respuestas'!$A$1:$A$48,0),MATCH(N$8,'Registro de respuestas'!$A$8:$AA$8,0))="X",0,IF(INDEX('Registro de respuestas'!$A$1:$AA$48,MATCH($A10,'Registro de respuestas'!$A$1:$A$48,0),MATCH(N$8,'Registro de respuestas'!$A$8:$AA$8,0))="—",3)))</f>
        <v>0</v>
      </c>
      <c r="O10" s="59">
        <f>IF(INDEX('Registro de respuestas'!$A$1:$AA$48,MATCH($A10,'Registro de respuestas'!$A$1:$A$48,0),MATCH(O$8,'Registro de respuestas'!$A$8:$AA$8,0))="✔",2,IF(INDEX('Registro de respuestas'!$A$1:$AA$48,MATCH($A10,'Registro de respuestas'!$A$1:$A$48,0),MATCH(O$8,'Registro de respuestas'!$A$8:$AA$8,0))="X",0,IF(INDEX('Registro de respuestas'!$A$1:$AA$48,MATCH($A10,'Registro de respuestas'!$A$1:$A$48,0),MATCH(O$8,'Registro de respuestas'!$A$8:$AA$8,0))="—",3)))</f>
        <v>2</v>
      </c>
      <c r="P10" s="140">
        <f>IF(INDEX('Registro de respuestas'!$A$1:$AA$48,MATCH($A10,'Registro de respuestas'!$A$1:$A$48,0),MATCH(P$8,'Registro de respuestas'!$A$8:$AA$8,0))="✔",2,IF(INDEX('Registro de respuestas'!$A$1:$AA$48,MATCH($A10,'Registro de respuestas'!$A$1:$A$48,0),MATCH(P$8,'Registro de respuestas'!$A$8:$AA$8,0))="X",0,IF(INDEX('Registro de respuestas'!$A$1:$AA$48,MATCH($A10,'Registro de respuestas'!$A$1:$A$48,0),MATCH(P$8,'Registro de respuestas'!$A$8:$AA$8,0))="—",3)))</f>
        <v>0</v>
      </c>
      <c r="Q10" s="60">
        <f>IF(INDEX('Registro de respuestas'!$A$1:$AA$48,MATCH($A10,'Registro de respuestas'!$A$1:$A$48,0),MATCH(Q$8,'Registro de respuestas'!$A$8:$AA$8,0))="✔",2,IF(INDEX('Registro de respuestas'!$A$1:$AA$48,MATCH($A10,'Registro de respuestas'!$A$1:$A$48,0),MATCH(Q$8,'Registro de respuestas'!$A$8:$AA$8,0))="X",0,IF(INDEX('Registro de respuestas'!$A$1:$AA$48,MATCH($A10,'Registro de respuestas'!$A$1:$A$48,0),MATCH(Q$8,'Registro de respuestas'!$A$8:$AA$8,0))="—",3)))</f>
        <v>2</v>
      </c>
      <c r="R10" s="59">
        <f>IF(INDEX('Registro de respuestas'!$A$1:$AA$48,MATCH($A10,'Registro de respuestas'!$A$1:$A$48,0),MATCH(R$8,'Registro de respuestas'!$A$8:$AA$8,0))="✔",2,IF(INDEX('Registro de respuestas'!$A$1:$AA$48,MATCH($A10,'Registro de respuestas'!$A$1:$A$48,0),MATCH(R$8,'Registro de respuestas'!$A$8:$AA$8,0))="X",0,IF(INDEX('Registro de respuestas'!$A$1:$AA$48,MATCH($A10,'Registro de respuestas'!$A$1:$A$48,0),MATCH(R$8,'Registro de respuestas'!$A$8:$AA$8,0))="—",3)))</f>
        <v>2</v>
      </c>
      <c r="S10" s="59">
        <f>IF(INDEX('Registro de respuestas'!$A$1:$AA$48,MATCH($A10,'Registro de respuestas'!$A$1:$A$48,0),MATCH(S$8,'Registro de respuestas'!$A$8:$AA$8,0))="✔",2,IF(INDEX('Registro de respuestas'!$A$1:$AA$48,MATCH($A10,'Registro de respuestas'!$A$1:$A$48,0),MATCH(S$8,'Registro de respuestas'!$A$8:$AA$8,0))="X",0,IF(INDEX('Registro de respuestas'!$A$1:$AA$48,MATCH($A10,'Registro de respuestas'!$A$1:$A$48,0),MATCH(S$8,'Registro de respuestas'!$A$8:$AA$8,0))="—",3)))</f>
        <v>0</v>
      </c>
      <c r="T10" s="59">
        <f>IF(INDEX('Registro de respuestas'!$A$1:$AA$48,MATCH($A10,'Registro de respuestas'!$A$1:$A$48,0),MATCH(T$8,'Registro de respuestas'!$A$8:$AA$8,0))="✔",2,IF(INDEX('Registro de respuestas'!$A$1:$AA$48,MATCH($A10,'Registro de respuestas'!$A$1:$A$48,0),MATCH(T$8,'Registro de respuestas'!$A$8:$AA$8,0))="X",0,IF(INDEX('Registro de respuestas'!$A$1:$AA$48,MATCH($A10,'Registro de respuestas'!$A$1:$A$48,0),MATCH(T$8,'Registro de respuestas'!$A$8:$AA$8,0))="—",3)))</f>
        <v>2</v>
      </c>
      <c r="U10" s="59">
        <f>IF(INDEX('Registro de respuestas'!$A$1:$AA$48,MATCH($A10,'Registro de respuestas'!$A$1:$A$48,0),MATCH(U$8,'Registro de respuestas'!$A$8:$AA$8,0))="✔",2,IF(INDEX('Registro de respuestas'!$A$1:$AA$48,MATCH($A10,'Registro de respuestas'!$A$1:$A$48,0),MATCH(U$8,'Registro de respuestas'!$A$8:$AA$8,0))="X",0,IF(INDEX('Registro de respuestas'!$A$1:$AA$48,MATCH($A10,'Registro de respuestas'!$A$1:$A$48,0),MATCH(U$8,'Registro de respuestas'!$A$8:$AA$8,0))="—",3)))</f>
        <v>0</v>
      </c>
      <c r="V10" s="61">
        <f>IF(INDEX('Registro de respuestas'!$A$1:$AA$48,MATCH($A10,'Registro de respuestas'!$A$1:$A$48,0),MATCH(V$8,'Registro de respuestas'!$A$8:$AA$8,0))="✔",2,IF(INDEX('Registro de respuestas'!$A$1:$AA$48,MATCH($A10,'Registro de respuestas'!$A$1:$A$48,0),MATCH(V$8,'Registro de respuestas'!$A$8:$AA$8,0))="X",0,IF(INDEX('Registro de respuestas'!$A$1:$AA$48,MATCH($A10,'Registro de respuestas'!$A$1:$A$48,0),MATCH(V$8,'Registro de respuestas'!$A$8:$AA$8,0))="—",3)))</f>
        <v>0</v>
      </c>
      <c r="W10" s="143">
        <f>IF(INDEX('Registro de respuestas'!$A$1:$AA$48,MATCH($A10,'Registro de respuestas'!$A$1:$A$48,0),MATCH(W$8,'Registro de respuestas'!$A$8:$AA$8,0))="✔",2,IF(INDEX('Registro de respuestas'!$A$1:$AA$48,MATCH($A10,'Registro de respuestas'!$A$1:$A$48,0),MATCH(W$8,'Registro de respuestas'!$A$8:$AA$8,0))="X",0,IF(INDEX('Registro de respuestas'!$A$1:$AA$48,MATCH($A10,'Registro de respuestas'!$A$1:$A$48,0),MATCH(W$8,'Registro de respuestas'!$A$8:$AA$8,0))="—",3)))</f>
        <v>2</v>
      </c>
      <c r="X10" s="59">
        <f>IF(INDEX('Registro de respuestas'!$A$1:$AA$48,MATCH($A10,'Registro de respuestas'!$A$1:$A$48,0),MATCH(X$8,'Registro de respuestas'!$A$8:$AA$8,0))="✔",2,IF(INDEX('Registro de respuestas'!$A$1:$AA$48,MATCH($A10,'Registro de respuestas'!$A$1:$A$48,0),MATCH(X$8,'Registro de respuestas'!$A$8:$AA$8,0))="X",0,IF(INDEX('Registro de respuestas'!$A$1:$AA$48,MATCH($A10,'Registro de respuestas'!$A$1:$A$48,0),MATCH(X$8,'Registro de respuestas'!$A$8:$AA$8,0))="—",3)))</f>
        <v>2</v>
      </c>
      <c r="Y10" s="59">
        <f>IF(INDEX('Registro de respuestas'!$A$1:$AA$48,MATCH($A10,'Registro de respuestas'!$A$1:$A$48,0),MATCH(Y$8,'Registro de respuestas'!$A$8:$AA$8,0))="✔",2,IF(INDEX('Registro de respuestas'!$A$1:$AA$48,MATCH($A10,'Registro de respuestas'!$A$1:$A$48,0),MATCH(Y$8,'Registro de respuestas'!$A$8:$AA$8,0))="X",0,IF(INDEX('Registro de respuestas'!$A$1:$AA$48,MATCH($A10,'Registro de respuestas'!$A$1:$A$48,0),MATCH(Y$8,'Registro de respuestas'!$A$8:$AA$8,0))="—",3)))</f>
        <v>0</v>
      </c>
      <c r="Z10" s="61">
        <f>IF(INDEX('Registro de respuestas'!$A$1:$AA$48,MATCH($A10,'Registro de respuestas'!$A$1:$A$48,0),MATCH(Z$8,'Registro de respuestas'!$A$8:$AA$8,0))="✔",2,IF(INDEX('Registro de respuestas'!$A$1:$AA$48,MATCH($A10,'Registro de respuestas'!$A$1:$A$48,0),MATCH(Z$8,'Registro de respuestas'!$A$8:$AA$8,0))="X",0,IF(INDEX('Registro de respuestas'!$A$1:$AA$48,MATCH($A10,'Registro de respuestas'!$A$1:$A$48,0),MATCH(Z$8,'Registro de respuestas'!$A$8:$AA$8,0))="—",3)))</f>
        <v>0</v>
      </c>
      <c r="AA10" s="34">
        <f>'Registro de respuestas'!AB10</f>
        <v>13</v>
      </c>
      <c r="AB10" s="31">
        <f>'Registro de respuestas'!AC10</f>
        <v>11</v>
      </c>
      <c r="AC10" s="34">
        <f>'Registro de respuestas'!AD10</f>
        <v>0</v>
      </c>
    </row>
    <row r="11" spans="1:30" ht="13.4" customHeight="1" x14ac:dyDescent="0.35">
      <c r="A11" s="57">
        <v>3</v>
      </c>
      <c r="B11" s="225" t="str">
        <f>IF('Registro de respuestas'!B11="","",'Registro de respuestas'!B11)</f>
        <v>CHAUCA ORDOÑEZ Tiago Sabastian Marzuq</v>
      </c>
      <c r="C11" s="143">
        <f>IF(INDEX('Registro de respuestas'!$A$1:$AA$48,MATCH($A11,'Registro de respuestas'!$A$1:$A$48,0),MATCH(C$8,'Registro de respuestas'!$A$8:$AA$8,0))="✔",2,IF(INDEX('Registro de respuestas'!$A$1:$AA$48,MATCH($A11,'Registro de respuestas'!$A$1:$A$48,0),MATCH(C$8,'Registro de respuestas'!$A$8:$AA$8,0))="X",0,IF(INDEX('Registro de respuestas'!$A$1:$AA$48,MATCH($A11,'Registro de respuestas'!$A$1:$A$48,0),MATCH(C$8,'Registro de respuestas'!$A$8:$AA$8,0))="—",3)))</f>
        <v>2</v>
      </c>
      <c r="D11" s="59">
        <f>IF(INDEX('Registro de respuestas'!$A$1:$AA$48,MATCH($A11,'Registro de respuestas'!$A$1:$A$48,0),MATCH(D$8,'Registro de respuestas'!$A$8:$AA$8,0))="✔",2,IF(INDEX('Registro de respuestas'!$A$1:$AA$48,MATCH($A11,'Registro de respuestas'!$A$1:$A$48,0),MATCH(D$8,'Registro de respuestas'!$A$8:$AA$8,0))="X",0,IF(INDEX('Registro de respuestas'!$A$1:$AA$48,MATCH($A11,'Registro de respuestas'!$A$1:$A$48,0),MATCH(D$8,'Registro de respuestas'!$A$8:$AA$8,0))="—",3)))</f>
        <v>2</v>
      </c>
      <c r="E11" s="59">
        <f>IF(INDEX('Registro de respuestas'!$A$1:$AA$48,MATCH($A11,'Registro de respuestas'!$A$1:$A$48,0),MATCH(E$8,'Registro de respuestas'!$A$8:$AA$8,0))="✔",2,IF(INDEX('Registro de respuestas'!$A$1:$AA$48,MATCH($A11,'Registro de respuestas'!$A$1:$A$48,0),MATCH(E$8,'Registro de respuestas'!$A$8:$AA$8,0))="X",0,IF(INDEX('Registro de respuestas'!$A$1:$AA$48,MATCH($A11,'Registro de respuestas'!$A$1:$A$48,0),MATCH(E$8,'Registro de respuestas'!$A$8:$AA$8,0))="—",3)))</f>
        <v>2</v>
      </c>
      <c r="F11" s="59">
        <f>IF(INDEX('Registro de respuestas'!$A$1:$AA$48,MATCH($A11,'Registro de respuestas'!$A$1:$A$48,0),MATCH(F$8,'Registro de respuestas'!$A$8:$AA$8,0))="✔",2,IF(INDEX('Registro de respuestas'!$A$1:$AA$48,MATCH($A11,'Registro de respuestas'!$A$1:$A$48,0),MATCH(F$8,'Registro de respuestas'!$A$8:$AA$8,0))="X",0,IF(INDEX('Registro de respuestas'!$A$1:$AA$48,MATCH($A11,'Registro de respuestas'!$A$1:$A$48,0),MATCH(F$8,'Registro de respuestas'!$A$8:$AA$8,0))="—",3)))</f>
        <v>2</v>
      </c>
      <c r="G11" s="59">
        <f>IF(INDEX('Registro de respuestas'!$A$1:$AA$48,MATCH($A11,'Registro de respuestas'!$A$1:$A$48,0),MATCH(G$8,'Registro de respuestas'!$A$8:$AA$8,0))="✔",2,IF(INDEX('Registro de respuestas'!$A$1:$AA$48,MATCH($A11,'Registro de respuestas'!$A$1:$A$48,0),MATCH(G$8,'Registro de respuestas'!$A$8:$AA$8,0))="X",0,IF(INDEX('Registro de respuestas'!$A$1:$AA$48,MATCH($A11,'Registro de respuestas'!$A$1:$A$48,0),MATCH(G$8,'Registro de respuestas'!$A$8:$AA$8,0))="—",3)))</f>
        <v>0</v>
      </c>
      <c r="H11" s="59">
        <f>IF(INDEX('Registro de respuestas'!$A$1:$AA$48,MATCH($A11,'Registro de respuestas'!$A$1:$A$48,0),MATCH(H$8,'Registro de respuestas'!$A$8:$AA$8,0))="✔",2,IF(INDEX('Registro de respuestas'!$A$1:$AA$48,MATCH($A11,'Registro de respuestas'!$A$1:$A$48,0),MATCH(H$8,'Registro de respuestas'!$A$8:$AA$8,0))="X",0,IF(INDEX('Registro de respuestas'!$A$1:$AA$48,MATCH($A11,'Registro de respuestas'!$A$1:$A$48,0),MATCH(H$8,'Registro de respuestas'!$A$8:$AA$8,0))="—",3)))</f>
        <v>2</v>
      </c>
      <c r="I11" s="59">
        <f>IF(INDEX('Registro de respuestas'!$A$1:$AA$48,MATCH($A11,'Registro de respuestas'!$A$1:$A$48,0),MATCH(I$8,'Registro de respuestas'!$A$8:$AA$8,0))="✔",2,IF(INDEX('Registro de respuestas'!$A$1:$AA$48,MATCH($A11,'Registro de respuestas'!$A$1:$A$48,0),MATCH(I$8,'Registro de respuestas'!$A$8:$AA$8,0))="X",0,IF(INDEX('Registro de respuestas'!$A$1:$AA$48,MATCH($A11,'Registro de respuestas'!$A$1:$A$48,0),MATCH(I$8,'Registro de respuestas'!$A$8:$AA$8,0))="—",3)))</f>
        <v>2</v>
      </c>
      <c r="J11" s="59">
        <f>IF(INDEX('Registro de respuestas'!$A$1:$AA$48,MATCH($A11,'Registro de respuestas'!$A$1:$A$48,0),MATCH(J$8,'Registro de respuestas'!$A$8:$AA$8,0))="✔",2,IF(INDEX('Registro de respuestas'!$A$1:$AA$48,MATCH($A11,'Registro de respuestas'!$A$1:$A$48,0),MATCH(J$8,'Registro de respuestas'!$A$8:$AA$8,0))="X",0,IF(INDEX('Registro de respuestas'!$A$1:$AA$48,MATCH($A11,'Registro de respuestas'!$A$1:$A$48,0),MATCH(J$8,'Registro de respuestas'!$A$8:$AA$8,0))="—",3)))</f>
        <v>2</v>
      </c>
      <c r="K11" s="59">
        <f>IF(INDEX('Registro de respuestas'!$A$1:$AA$48,MATCH($A11,'Registro de respuestas'!$A$1:$A$48,0),MATCH(K$8,'Registro de respuestas'!$A$8:$AA$8,0))="✔",2,IF(INDEX('Registro de respuestas'!$A$1:$AA$48,MATCH($A11,'Registro de respuestas'!$A$1:$A$48,0),MATCH(K$8,'Registro de respuestas'!$A$8:$AA$8,0))="X",0,IF(INDEX('Registro de respuestas'!$A$1:$AA$48,MATCH($A11,'Registro de respuestas'!$A$1:$A$48,0),MATCH(K$8,'Registro de respuestas'!$A$8:$AA$8,0))="—",3)))</f>
        <v>2</v>
      </c>
      <c r="L11" s="59">
        <f>IF(INDEX('Registro de respuestas'!$A$1:$AA$48,MATCH($A11,'Registro de respuestas'!$A$1:$A$48,0),MATCH(L$8,'Registro de respuestas'!$A$8:$AA$8,0))="✔",2,IF(INDEX('Registro de respuestas'!$A$1:$AA$48,MATCH($A11,'Registro de respuestas'!$A$1:$A$48,0),MATCH(L$8,'Registro de respuestas'!$A$8:$AA$8,0))="X",0,IF(INDEX('Registro de respuestas'!$A$1:$AA$48,MATCH($A11,'Registro de respuestas'!$A$1:$A$48,0),MATCH(L$8,'Registro de respuestas'!$A$8:$AA$8,0))="—",3)))</f>
        <v>2</v>
      </c>
      <c r="M11" s="59">
        <f>IF(INDEX('Registro de respuestas'!$A$1:$AA$48,MATCH($A11,'Registro de respuestas'!$A$1:$A$48,0),MATCH(M$8,'Registro de respuestas'!$A$8:$AA$8,0))="✔",2,IF(INDEX('Registro de respuestas'!$A$1:$AA$48,MATCH($A11,'Registro de respuestas'!$A$1:$A$48,0),MATCH(M$8,'Registro de respuestas'!$A$8:$AA$8,0))="X",0,IF(INDEX('Registro de respuestas'!$A$1:$AA$48,MATCH($A11,'Registro de respuestas'!$A$1:$A$48,0),MATCH(M$8,'Registro de respuestas'!$A$8:$AA$8,0))="—",3)))</f>
        <v>2</v>
      </c>
      <c r="N11" s="59">
        <f>IF(INDEX('Registro de respuestas'!$A$1:$AA$48,MATCH($A11,'Registro de respuestas'!$A$1:$A$48,0),MATCH(N$8,'Registro de respuestas'!$A$8:$AA$8,0))="✔",2,IF(INDEX('Registro de respuestas'!$A$1:$AA$48,MATCH($A11,'Registro de respuestas'!$A$1:$A$48,0),MATCH(N$8,'Registro de respuestas'!$A$8:$AA$8,0))="X",0,IF(INDEX('Registro de respuestas'!$A$1:$AA$48,MATCH($A11,'Registro de respuestas'!$A$1:$A$48,0),MATCH(N$8,'Registro de respuestas'!$A$8:$AA$8,0))="—",3)))</f>
        <v>2</v>
      </c>
      <c r="O11" s="59">
        <f>IF(INDEX('Registro de respuestas'!$A$1:$AA$48,MATCH($A11,'Registro de respuestas'!$A$1:$A$48,0),MATCH(O$8,'Registro de respuestas'!$A$8:$AA$8,0))="✔",2,IF(INDEX('Registro de respuestas'!$A$1:$AA$48,MATCH($A11,'Registro de respuestas'!$A$1:$A$48,0),MATCH(O$8,'Registro de respuestas'!$A$8:$AA$8,0))="X",0,IF(INDEX('Registro de respuestas'!$A$1:$AA$48,MATCH($A11,'Registro de respuestas'!$A$1:$A$48,0),MATCH(O$8,'Registro de respuestas'!$A$8:$AA$8,0))="—",3)))</f>
        <v>2</v>
      </c>
      <c r="P11" s="140">
        <f>IF(INDEX('Registro de respuestas'!$A$1:$AA$48,MATCH($A11,'Registro de respuestas'!$A$1:$A$48,0),MATCH(P$8,'Registro de respuestas'!$A$8:$AA$8,0))="✔",2,IF(INDEX('Registro de respuestas'!$A$1:$AA$48,MATCH($A11,'Registro de respuestas'!$A$1:$A$48,0),MATCH(P$8,'Registro de respuestas'!$A$8:$AA$8,0))="X",0,IF(INDEX('Registro de respuestas'!$A$1:$AA$48,MATCH($A11,'Registro de respuestas'!$A$1:$A$48,0),MATCH(P$8,'Registro de respuestas'!$A$8:$AA$8,0))="—",3)))</f>
        <v>2</v>
      </c>
      <c r="Q11" s="60">
        <f>IF(INDEX('Registro de respuestas'!$A$1:$AA$48,MATCH($A11,'Registro de respuestas'!$A$1:$A$48,0),MATCH(Q$8,'Registro de respuestas'!$A$8:$AA$8,0))="✔",2,IF(INDEX('Registro de respuestas'!$A$1:$AA$48,MATCH($A11,'Registro de respuestas'!$A$1:$A$48,0),MATCH(Q$8,'Registro de respuestas'!$A$8:$AA$8,0))="X",0,IF(INDEX('Registro de respuestas'!$A$1:$AA$48,MATCH($A11,'Registro de respuestas'!$A$1:$A$48,0),MATCH(Q$8,'Registro de respuestas'!$A$8:$AA$8,0))="—",3)))</f>
        <v>2</v>
      </c>
      <c r="R11" s="59">
        <f>IF(INDEX('Registro de respuestas'!$A$1:$AA$48,MATCH($A11,'Registro de respuestas'!$A$1:$A$48,0),MATCH(R$8,'Registro de respuestas'!$A$8:$AA$8,0))="✔",2,IF(INDEX('Registro de respuestas'!$A$1:$AA$48,MATCH($A11,'Registro de respuestas'!$A$1:$A$48,0),MATCH(R$8,'Registro de respuestas'!$A$8:$AA$8,0))="X",0,IF(INDEX('Registro de respuestas'!$A$1:$AA$48,MATCH($A11,'Registro de respuestas'!$A$1:$A$48,0),MATCH(R$8,'Registro de respuestas'!$A$8:$AA$8,0))="—",3)))</f>
        <v>2</v>
      </c>
      <c r="S11" s="59">
        <f>IF(INDEX('Registro de respuestas'!$A$1:$AA$48,MATCH($A11,'Registro de respuestas'!$A$1:$A$48,0),MATCH(S$8,'Registro de respuestas'!$A$8:$AA$8,0))="✔",2,IF(INDEX('Registro de respuestas'!$A$1:$AA$48,MATCH($A11,'Registro de respuestas'!$A$1:$A$48,0),MATCH(S$8,'Registro de respuestas'!$A$8:$AA$8,0))="X",0,IF(INDEX('Registro de respuestas'!$A$1:$AA$48,MATCH($A11,'Registro de respuestas'!$A$1:$A$48,0),MATCH(S$8,'Registro de respuestas'!$A$8:$AA$8,0))="—",3)))</f>
        <v>2</v>
      </c>
      <c r="T11" s="59">
        <f>IF(INDEX('Registro de respuestas'!$A$1:$AA$48,MATCH($A11,'Registro de respuestas'!$A$1:$A$48,0),MATCH(T$8,'Registro de respuestas'!$A$8:$AA$8,0))="✔",2,IF(INDEX('Registro de respuestas'!$A$1:$AA$48,MATCH($A11,'Registro de respuestas'!$A$1:$A$48,0),MATCH(T$8,'Registro de respuestas'!$A$8:$AA$8,0))="X",0,IF(INDEX('Registro de respuestas'!$A$1:$AA$48,MATCH($A11,'Registro de respuestas'!$A$1:$A$48,0),MATCH(T$8,'Registro de respuestas'!$A$8:$AA$8,0))="—",3)))</f>
        <v>2</v>
      </c>
      <c r="U11" s="59">
        <f>IF(INDEX('Registro de respuestas'!$A$1:$AA$48,MATCH($A11,'Registro de respuestas'!$A$1:$A$48,0),MATCH(U$8,'Registro de respuestas'!$A$8:$AA$8,0))="✔",2,IF(INDEX('Registro de respuestas'!$A$1:$AA$48,MATCH($A11,'Registro de respuestas'!$A$1:$A$48,0),MATCH(U$8,'Registro de respuestas'!$A$8:$AA$8,0))="X",0,IF(INDEX('Registro de respuestas'!$A$1:$AA$48,MATCH($A11,'Registro de respuestas'!$A$1:$A$48,0),MATCH(U$8,'Registro de respuestas'!$A$8:$AA$8,0))="—",3)))</f>
        <v>2</v>
      </c>
      <c r="V11" s="61">
        <f>IF(INDEX('Registro de respuestas'!$A$1:$AA$48,MATCH($A11,'Registro de respuestas'!$A$1:$A$48,0),MATCH(V$8,'Registro de respuestas'!$A$8:$AA$8,0))="✔",2,IF(INDEX('Registro de respuestas'!$A$1:$AA$48,MATCH($A11,'Registro de respuestas'!$A$1:$A$48,0),MATCH(V$8,'Registro de respuestas'!$A$8:$AA$8,0))="X",0,IF(INDEX('Registro de respuestas'!$A$1:$AA$48,MATCH($A11,'Registro de respuestas'!$A$1:$A$48,0),MATCH(V$8,'Registro de respuestas'!$A$8:$AA$8,0))="—",3)))</f>
        <v>2</v>
      </c>
      <c r="W11" s="143">
        <f>IF(INDEX('Registro de respuestas'!$A$1:$AA$48,MATCH($A11,'Registro de respuestas'!$A$1:$A$48,0),MATCH(W$8,'Registro de respuestas'!$A$8:$AA$8,0))="✔",2,IF(INDEX('Registro de respuestas'!$A$1:$AA$48,MATCH($A11,'Registro de respuestas'!$A$1:$A$48,0),MATCH(W$8,'Registro de respuestas'!$A$8:$AA$8,0))="X",0,IF(INDEX('Registro de respuestas'!$A$1:$AA$48,MATCH($A11,'Registro de respuestas'!$A$1:$A$48,0),MATCH(W$8,'Registro de respuestas'!$A$8:$AA$8,0))="—",3)))</f>
        <v>2</v>
      </c>
      <c r="X11" s="59">
        <f>IF(INDEX('Registro de respuestas'!$A$1:$AA$48,MATCH($A11,'Registro de respuestas'!$A$1:$A$48,0),MATCH(X$8,'Registro de respuestas'!$A$8:$AA$8,0))="✔",2,IF(INDEX('Registro de respuestas'!$A$1:$AA$48,MATCH($A11,'Registro de respuestas'!$A$1:$A$48,0),MATCH(X$8,'Registro de respuestas'!$A$8:$AA$8,0))="X",0,IF(INDEX('Registro de respuestas'!$A$1:$AA$48,MATCH($A11,'Registro de respuestas'!$A$1:$A$48,0),MATCH(X$8,'Registro de respuestas'!$A$8:$AA$8,0))="—",3)))</f>
        <v>2</v>
      </c>
      <c r="Y11" s="59">
        <f>IF(INDEX('Registro de respuestas'!$A$1:$AA$48,MATCH($A11,'Registro de respuestas'!$A$1:$A$48,0),MATCH(Y$8,'Registro de respuestas'!$A$8:$AA$8,0))="✔",2,IF(INDEX('Registro de respuestas'!$A$1:$AA$48,MATCH($A11,'Registro de respuestas'!$A$1:$A$48,0),MATCH(Y$8,'Registro de respuestas'!$A$8:$AA$8,0))="X",0,IF(INDEX('Registro de respuestas'!$A$1:$AA$48,MATCH($A11,'Registro de respuestas'!$A$1:$A$48,0),MATCH(Y$8,'Registro de respuestas'!$A$8:$AA$8,0))="—",3)))</f>
        <v>2</v>
      </c>
      <c r="Z11" s="61">
        <f>IF(INDEX('Registro de respuestas'!$A$1:$AA$48,MATCH($A11,'Registro de respuestas'!$A$1:$A$48,0),MATCH(Z$8,'Registro de respuestas'!$A$8:$AA$8,0))="✔",2,IF(INDEX('Registro de respuestas'!$A$1:$AA$48,MATCH($A11,'Registro de respuestas'!$A$1:$A$48,0),MATCH(Z$8,'Registro de respuestas'!$A$8:$AA$8,0))="X",0,IF(INDEX('Registro de respuestas'!$A$1:$AA$48,MATCH($A11,'Registro de respuestas'!$A$1:$A$48,0),MATCH(Z$8,'Registro de respuestas'!$A$8:$AA$8,0))="—",3)))</f>
        <v>0</v>
      </c>
      <c r="AA11" s="34">
        <f>'Registro de respuestas'!AB11</f>
        <v>22</v>
      </c>
      <c r="AB11" s="31">
        <f>'Registro de respuestas'!AC11</f>
        <v>2</v>
      </c>
      <c r="AC11" s="34">
        <f>'Registro de respuestas'!AD11</f>
        <v>0</v>
      </c>
    </row>
    <row r="12" spans="1:30" ht="13.4" customHeight="1" x14ac:dyDescent="0.35">
      <c r="A12" s="57">
        <v>4</v>
      </c>
      <c r="B12" s="225" t="str">
        <f>IF('Registro de respuestas'!B12="","",'Registro de respuestas'!B12)</f>
        <v>CJUNO CHACCA   Milagros</v>
      </c>
      <c r="C12" s="143">
        <f>IF(INDEX('Registro de respuestas'!$A$1:$AA$48,MATCH($A12,'Registro de respuestas'!$A$1:$A$48,0),MATCH(C$8,'Registro de respuestas'!$A$8:$AA$8,0))="✔",2,IF(INDEX('Registro de respuestas'!$A$1:$AA$48,MATCH($A12,'Registro de respuestas'!$A$1:$A$48,0),MATCH(C$8,'Registro de respuestas'!$A$8:$AA$8,0))="X",0,IF(INDEX('Registro de respuestas'!$A$1:$AA$48,MATCH($A12,'Registro de respuestas'!$A$1:$A$48,0),MATCH(C$8,'Registro de respuestas'!$A$8:$AA$8,0))="—",3)))</f>
        <v>2</v>
      </c>
      <c r="D12" s="59">
        <f>IF(INDEX('Registro de respuestas'!$A$1:$AA$48,MATCH($A12,'Registro de respuestas'!$A$1:$A$48,0),MATCH(D$8,'Registro de respuestas'!$A$8:$AA$8,0))="✔",2,IF(INDEX('Registro de respuestas'!$A$1:$AA$48,MATCH($A12,'Registro de respuestas'!$A$1:$A$48,0),MATCH(D$8,'Registro de respuestas'!$A$8:$AA$8,0))="X",0,IF(INDEX('Registro de respuestas'!$A$1:$AA$48,MATCH($A12,'Registro de respuestas'!$A$1:$A$48,0),MATCH(D$8,'Registro de respuestas'!$A$8:$AA$8,0))="—",3)))</f>
        <v>0</v>
      </c>
      <c r="E12" s="59">
        <f>IF(INDEX('Registro de respuestas'!$A$1:$AA$48,MATCH($A12,'Registro de respuestas'!$A$1:$A$48,0),MATCH(E$8,'Registro de respuestas'!$A$8:$AA$8,0))="✔",2,IF(INDEX('Registro de respuestas'!$A$1:$AA$48,MATCH($A12,'Registro de respuestas'!$A$1:$A$48,0),MATCH(E$8,'Registro de respuestas'!$A$8:$AA$8,0))="X",0,IF(INDEX('Registro de respuestas'!$A$1:$AA$48,MATCH($A12,'Registro de respuestas'!$A$1:$A$48,0),MATCH(E$8,'Registro de respuestas'!$A$8:$AA$8,0))="—",3)))</f>
        <v>3</v>
      </c>
      <c r="F12" s="59">
        <f>IF(INDEX('Registro de respuestas'!$A$1:$AA$48,MATCH($A12,'Registro de respuestas'!$A$1:$A$48,0),MATCH(F$8,'Registro de respuestas'!$A$8:$AA$8,0))="✔",2,IF(INDEX('Registro de respuestas'!$A$1:$AA$48,MATCH($A12,'Registro de respuestas'!$A$1:$A$48,0),MATCH(F$8,'Registro de respuestas'!$A$8:$AA$8,0))="X",0,IF(INDEX('Registro de respuestas'!$A$1:$AA$48,MATCH($A12,'Registro de respuestas'!$A$1:$A$48,0),MATCH(F$8,'Registro de respuestas'!$A$8:$AA$8,0))="—",3)))</f>
        <v>3</v>
      </c>
      <c r="G12" s="59">
        <f>IF(INDEX('Registro de respuestas'!$A$1:$AA$48,MATCH($A12,'Registro de respuestas'!$A$1:$A$48,0),MATCH(G$8,'Registro de respuestas'!$A$8:$AA$8,0))="✔",2,IF(INDEX('Registro de respuestas'!$A$1:$AA$48,MATCH($A12,'Registro de respuestas'!$A$1:$A$48,0),MATCH(G$8,'Registro de respuestas'!$A$8:$AA$8,0))="X",0,IF(INDEX('Registro de respuestas'!$A$1:$AA$48,MATCH($A12,'Registro de respuestas'!$A$1:$A$48,0),MATCH(G$8,'Registro de respuestas'!$A$8:$AA$8,0))="—",3)))</f>
        <v>2</v>
      </c>
      <c r="H12" s="59">
        <f>IF(INDEX('Registro de respuestas'!$A$1:$AA$48,MATCH($A12,'Registro de respuestas'!$A$1:$A$48,0),MATCH(H$8,'Registro de respuestas'!$A$8:$AA$8,0))="✔",2,IF(INDEX('Registro de respuestas'!$A$1:$AA$48,MATCH($A12,'Registro de respuestas'!$A$1:$A$48,0),MATCH(H$8,'Registro de respuestas'!$A$8:$AA$8,0))="X",0,IF(INDEX('Registro de respuestas'!$A$1:$AA$48,MATCH($A12,'Registro de respuestas'!$A$1:$A$48,0),MATCH(H$8,'Registro de respuestas'!$A$8:$AA$8,0))="—",3)))</f>
        <v>3</v>
      </c>
      <c r="I12" s="59">
        <f>IF(INDEX('Registro de respuestas'!$A$1:$AA$48,MATCH($A12,'Registro de respuestas'!$A$1:$A$48,0),MATCH(I$8,'Registro de respuestas'!$A$8:$AA$8,0))="✔",2,IF(INDEX('Registro de respuestas'!$A$1:$AA$48,MATCH($A12,'Registro de respuestas'!$A$1:$A$48,0),MATCH(I$8,'Registro de respuestas'!$A$8:$AA$8,0))="X",0,IF(INDEX('Registro de respuestas'!$A$1:$AA$48,MATCH($A12,'Registro de respuestas'!$A$1:$A$48,0),MATCH(I$8,'Registro de respuestas'!$A$8:$AA$8,0))="—",3)))</f>
        <v>3</v>
      </c>
      <c r="J12" s="59">
        <f>IF(INDEX('Registro de respuestas'!$A$1:$AA$48,MATCH($A12,'Registro de respuestas'!$A$1:$A$48,0),MATCH(J$8,'Registro de respuestas'!$A$8:$AA$8,0))="✔",2,IF(INDEX('Registro de respuestas'!$A$1:$AA$48,MATCH($A12,'Registro de respuestas'!$A$1:$A$48,0),MATCH(J$8,'Registro de respuestas'!$A$8:$AA$8,0))="X",0,IF(INDEX('Registro de respuestas'!$A$1:$AA$48,MATCH($A12,'Registro de respuestas'!$A$1:$A$48,0),MATCH(J$8,'Registro de respuestas'!$A$8:$AA$8,0))="—",3)))</f>
        <v>2</v>
      </c>
      <c r="K12" s="59">
        <f>IF(INDEX('Registro de respuestas'!$A$1:$AA$48,MATCH($A12,'Registro de respuestas'!$A$1:$A$48,0),MATCH(K$8,'Registro de respuestas'!$A$8:$AA$8,0))="✔",2,IF(INDEX('Registro de respuestas'!$A$1:$AA$48,MATCH($A12,'Registro de respuestas'!$A$1:$A$48,0),MATCH(K$8,'Registro de respuestas'!$A$8:$AA$8,0))="X",0,IF(INDEX('Registro de respuestas'!$A$1:$AA$48,MATCH($A12,'Registro de respuestas'!$A$1:$A$48,0),MATCH(K$8,'Registro de respuestas'!$A$8:$AA$8,0))="—",3)))</f>
        <v>3</v>
      </c>
      <c r="L12" s="59">
        <f>IF(INDEX('Registro de respuestas'!$A$1:$AA$48,MATCH($A12,'Registro de respuestas'!$A$1:$A$48,0),MATCH(L$8,'Registro de respuestas'!$A$8:$AA$8,0))="✔",2,IF(INDEX('Registro de respuestas'!$A$1:$AA$48,MATCH($A12,'Registro de respuestas'!$A$1:$A$48,0),MATCH(L$8,'Registro de respuestas'!$A$8:$AA$8,0))="X",0,IF(INDEX('Registro de respuestas'!$A$1:$AA$48,MATCH($A12,'Registro de respuestas'!$A$1:$A$48,0),MATCH(L$8,'Registro de respuestas'!$A$8:$AA$8,0))="—",3)))</f>
        <v>0</v>
      </c>
      <c r="M12" s="59">
        <f>IF(INDEX('Registro de respuestas'!$A$1:$AA$48,MATCH($A12,'Registro de respuestas'!$A$1:$A$48,0),MATCH(M$8,'Registro de respuestas'!$A$8:$AA$8,0))="✔",2,IF(INDEX('Registro de respuestas'!$A$1:$AA$48,MATCH($A12,'Registro de respuestas'!$A$1:$A$48,0),MATCH(M$8,'Registro de respuestas'!$A$8:$AA$8,0))="X",0,IF(INDEX('Registro de respuestas'!$A$1:$AA$48,MATCH($A12,'Registro de respuestas'!$A$1:$A$48,0),MATCH(M$8,'Registro de respuestas'!$A$8:$AA$8,0))="—",3)))</f>
        <v>0</v>
      </c>
      <c r="N12" s="59">
        <f>IF(INDEX('Registro de respuestas'!$A$1:$AA$48,MATCH($A12,'Registro de respuestas'!$A$1:$A$48,0),MATCH(N$8,'Registro de respuestas'!$A$8:$AA$8,0))="✔",2,IF(INDEX('Registro de respuestas'!$A$1:$AA$48,MATCH($A12,'Registro de respuestas'!$A$1:$A$48,0),MATCH(N$8,'Registro de respuestas'!$A$8:$AA$8,0))="X",0,IF(INDEX('Registro de respuestas'!$A$1:$AA$48,MATCH($A12,'Registro de respuestas'!$A$1:$A$48,0),MATCH(N$8,'Registro de respuestas'!$A$8:$AA$8,0))="—",3)))</f>
        <v>3</v>
      </c>
      <c r="O12" s="59">
        <f>IF(INDEX('Registro de respuestas'!$A$1:$AA$48,MATCH($A12,'Registro de respuestas'!$A$1:$A$48,0),MATCH(O$8,'Registro de respuestas'!$A$8:$AA$8,0))="✔",2,IF(INDEX('Registro de respuestas'!$A$1:$AA$48,MATCH($A12,'Registro de respuestas'!$A$1:$A$48,0),MATCH(O$8,'Registro de respuestas'!$A$8:$AA$8,0))="X",0,IF(INDEX('Registro de respuestas'!$A$1:$AA$48,MATCH($A12,'Registro de respuestas'!$A$1:$A$48,0),MATCH(O$8,'Registro de respuestas'!$A$8:$AA$8,0))="—",3)))</f>
        <v>0</v>
      </c>
      <c r="P12" s="140">
        <f>IF(INDEX('Registro de respuestas'!$A$1:$AA$48,MATCH($A12,'Registro de respuestas'!$A$1:$A$48,0),MATCH(P$8,'Registro de respuestas'!$A$8:$AA$8,0))="✔",2,IF(INDEX('Registro de respuestas'!$A$1:$AA$48,MATCH($A12,'Registro de respuestas'!$A$1:$A$48,0),MATCH(P$8,'Registro de respuestas'!$A$8:$AA$8,0))="X",0,IF(INDEX('Registro de respuestas'!$A$1:$AA$48,MATCH($A12,'Registro de respuestas'!$A$1:$A$48,0),MATCH(P$8,'Registro de respuestas'!$A$8:$AA$8,0))="—",3)))</f>
        <v>0</v>
      </c>
      <c r="Q12" s="60">
        <f>IF(INDEX('Registro de respuestas'!$A$1:$AA$48,MATCH($A12,'Registro de respuestas'!$A$1:$A$48,0),MATCH(Q$8,'Registro de respuestas'!$A$8:$AA$8,0))="✔",2,IF(INDEX('Registro de respuestas'!$A$1:$AA$48,MATCH($A12,'Registro de respuestas'!$A$1:$A$48,0),MATCH(Q$8,'Registro de respuestas'!$A$8:$AA$8,0))="X",0,IF(INDEX('Registro de respuestas'!$A$1:$AA$48,MATCH($A12,'Registro de respuestas'!$A$1:$A$48,0),MATCH(Q$8,'Registro de respuestas'!$A$8:$AA$8,0))="—",3)))</f>
        <v>2</v>
      </c>
      <c r="R12" s="59">
        <f>IF(INDEX('Registro de respuestas'!$A$1:$AA$48,MATCH($A12,'Registro de respuestas'!$A$1:$A$48,0),MATCH(R$8,'Registro de respuestas'!$A$8:$AA$8,0))="✔",2,IF(INDEX('Registro de respuestas'!$A$1:$AA$48,MATCH($A12,'Registro de respuestas'!$A$1:$A$48,0),MATCH(R$8,'Registro de respuestas'!$A$8:$AA$8,0))="X",0,IF(INDEX('Registro de respuestas'!$A$1:$AA$48,MATCH($A12,'Registro de respuestas'!$A$1:$A$48,0),MATCH(R$8,'Registro de respuestas'!$A$8:$AA$8,0))="—",3)))</f>
        <v>0</v>
      </c>
      <c r="S12" s="59">
        <f>IF(INDEX('Registro de respuestas'!$A$1:$AA$48,MATCH($A12,'Registro de respuestas'!$A$1:$A$48,0),MATCH(S$8,'Registro de respuestas'!$A$8:$AA$8,0))="✔",2,IF(INDEX('Registro de respuestas'!$A$1:$AA$48,MATCH($A12,'Registro de respuestas'!$A$1:$A$48,0),MATCH(S$8,'Registro de respuestas'!$A$8:$AA$8,0))="X",0,IF(INDEX('Registro de respuestas'!$A$1:$AA$48,MATCH($A12,'Registro de respuestas'!$A$1:$A$48,0),MATCH(S$8,'Registro de respuestas'!$A$8:$AA$8,0))="—",3)))</f>
        <v>0</v>
      </c>
      <c r="T12" s="59">
        <f>IF(INDEX('Registro de respuestas'!$A$1:$AA$48,MATCH($A12,'Registro de respuestas'!$A$1:$A$48,0),MATCH(T$8,'Registro de respuestas'!$A$8:$AA$8,0))="✔",2,IF(INDEX('Registro de respuestas'!$A$1:$AA$48,MATCH($A12,'Registro de respuestas'!$A$1:$A$48,0),MATCH(T$8,'Registro de respuestas'!$A$8:$AA$8,0))="X",0,IF(INDEX('Registro de respuestas'!$A$1:$AA$48,MATCH($A12,'Registro de respuestas'!$A$1:$A$48,0),MATCH(T$8,'Registro de respuestas'!$A$8:$AA$8,0))="—",3)))</f>
        <v>0</v>
      </c>
      <c r="U12" s="59">
        <f>IF(INDEX('Registro de respuestas'!$A$1:$AA$48,MATCH($A12,'Registro de respuestas'!$A$1:$A$48,0),MATCH(U$8,'Registro de respuestas'!$A$8:$AA$8,0))="✔",2,IF(INDEX('Registro de respuestas'!$A$1:$AA$48,MATCH($A12,'Registro de respuestas'!$A$1:$A$48,0),MATCH(U$8,'Registro de respuestas'!$A$8:$AA$8,0))="X",0,IF(INDEX('Registro de respuestas'!$A$1:$AA$48,MATCH($A12,'Registro de respuestas'!$A$1:$A$48,0),MATCH(U$8,'Registro de respuestas'!$A$8:$AA$8,0))="—",3)))</f>
        <v>3</v>
      </c>
      <c r="V12" s="61">
        <f>IF(INDEX('Registro de respuestas'!$A$1:$AA$48,MATCH($A12,'Registro de respuestas'!$A$1:$A$48,0),MATCH(V$8,'Registro de respuestas'!$A$8:$AA$8,0))="✔",2,IF(INDEX('Registro de respuestas'!$A$1:$AA$48,MATCH($A12,'Registro de respuestas'!$A$1:$A$48,0),MATCH(V$8,'Registro de respuestas'!$A$8:$AA$8,0))="X",0,IF(INDEX('Registro de respuestas'!$A$1:$AA$48,MATCH($A12,'Registro de respuestas'!$A$1:$A$48,0),MATCH(V$8,'Registro de respuestas'!$A$8:$AA$8,0))="—",3)))</f>
        <v>3</v>
      </c>
      <c r="W12" s="143">
        <f>IF(INDEX('Registro de respuestas'!$A$1:$AA$48,MATCH($A12,'Registro de respuestas'!$A$1:$A$48,0),MATCH(W$8,'Registro de respuestas'!$A$8:$AA$8,0))="✔",2,IF(INDEX('Registro de respuestas'!$A$1:$AA$48,MATCH($A12,'Registro de respuestas'!$A$1:$A$48,0),MATCH(W$8,'Registro de respuestas'!$A$8:$AA$8,0))="X",0,IF(INDEX('Registro de respuestas'!$A$1:$AA$48,MATCH($A12,'Registro de respuestas'!$A$1:$A$48,0),MATCH(W$8,'Registro de respuestas'!$A$8:$AA$8,0))="—",3)))</f>
        <v>0</v>
      </c>
      <c r="X12" s="59">
        <f>IF(INDEX('Registro de respuestas'!$A$1:$AA$48,MATCH($A12,'Registro de respuestas'!$A$1:$A$48,0),MATCH(X$8,'Registro de respuestas'!$A$8:$AA$8,0))="✔",2,IF(INDEX('Registro de respuestas'!$A$1:$AA$48,MATCH($A12,'Registro de respuestas'!$A$1:$A$48,0),MATCH(X$8,'Registro de respuestas'!$A$8:$AA$8,0))="X",0,IF(INDEX('Registro de respuestas'!$A$1:$AA$48,MATCH($A12,'Registro de respuestas'!$A$1:$A$48,0),MATCH(X$8,'Registro de respuestas'!$A$8:$AA$8,0))="—",3)))</f>
        <v>0</v>
      </c>
      <c r="Y12" s="59">
        <f>IF(INDEX('Registro de respuestas'!$A$1:$AA$48,MATCH($A12,'Registro de respuestas'!$A$1:$A$48,0),MATCH(Y$8,'Registro de respuestas'!$A$8:$AA$8,0))="✔",2,IF(INDEX('Registro de respuestas'!$A$1:$AA$48,MATCH($A12,'Registro de respuestas'!$A$1:$A$48,0),MATCH(Y$8,'Registro de respuestas'!$A$8:$AA$8,0))="X",0,IF(INDEX('Registro de respuestas'!$A$1:$AA$48,MATCH($A12,'Registro de respuestas'!$A$1:$A$48,0),MATCH(Y$8,'Registro de respuestas'!$A$8:$AA$8,0))="—",3)))</f>
        <v>0</v>
      </c>
      <c r="Z12" s="61">
        <f>IF(INDEX('Registro de respuestas'!$A$1:$AA$48,MATCH($A12,'Registro de respuestas'!$A$1:$A$48,0),MATCH(Z$8,'Registro de respuestas'!$A$8:$AA$8,0))="✔",2,IF(INDEX('Registro de respuestas'!$A$1:$AA$48,MATCH($A12,'Registro de respuestas'!$A$1:$A$48,0),MATCH(Z$8,'Registro de respuestas'!$A$8:$AA$8,0))="X",0,IF(INDEX('Registro de respuestas'!$A$1:$AA$48,MATCH($A12,'Registro de respuestas'!$A$1:$A$48,0),MATCH(Z$8,'Registro de respuestas'!$A$8:$AA$8,0))="—",3)))</f>
        <v>0</v>
      </c>
      <c r="AA12" s="34">
        <f>'Registro de respuestas'!AB12</f>
        <v>4</v>
      </c>
      <c r="AB12" s="31">
        <f>'Registro de respuestas'!AC12</f>
        <v>12</v>
      </c>
      <c r="AC12" s="34">
        <f>'Registro de respuestas'!AD12</f>
        <v>8</v>
      </c>
    </row>
    <row r="13" spans="1:30" ht="13.4" customHeight="1" x14ac:dyDescent="0.35">
      <c r="A13" s="57">
        <v>5</v>
      </c>
      <c r="B13" s="225" t="str">
        <f>IF('Registro de respuestas'!B13="","",'Registro de respuestas'!B13)</f>
        <v>DIAZ CCAHUANA, Nilmar Sabastian</v>
      </c>
      <c r="C13" s="143">
        <f>IF(INDEX('Registro de respuestas'!$A$1:$AA$48,MATCH($A13,'Registro de respuestas'!$A$1:$A$48,0),MATCH(C$8,'Registro de respuestas'!$A$8:$AA$8,0))="✔",2,IF(INDEX('Registro de respuestas'!$A$1:$AA$48,MATCH($A13,'Registro de respuestas'!$A$1:$A$48,0),MATCH(C$8,'Registro de respuestas'!$A$8:$AA$8,0))="X",0,IF(INDEX('Registro de respuestas'!$A$1:$AA$48,MATCH($A13,'Registro de respuestas'!$A$1:$A$48,0),MATCH(C$8,'Registro de respuestas'!$A$8:$AA$8,0))="—",3)))</f>
        <v>2</v>
      </c>
      <c r="D13" s="59">
        <f>IF(INDEX('Registro de respuestas'!$A$1:$AA$48,MATCH($A13,'Registro de respuestas'!$A$1:$A$48,0),MATCH(D$8,'Registro de respuestas'!$A$8:$AA$8,0))="✔",2,IF(INDEX('Registro de respuestas'!$A$1:$AA$48,MATCH($A13,'Registro de respuestas'!$A$1:$A$48,0),MATCH(D$8,'Registro de respuestas'!$A$8:$AA$8,0))="X",0,IF(INDEX('Registro de respuestas'!$A$1:$AA$48,MATCH($A13,'Registro de respuestas'!$A$1:$A$48,0),MATCH(D$8,'Registro de respuestas'!$A$8:$AA$8,0))="—",3)))</f>
        <v>2</v>
      </c>
      <c r="E13" s="59">
        <f>IF(INDEX('Registro de respuestas'!$A$1:$AA$48,MATCH($A13,'Registro de respuestas'!$A$1:$A$48,0),MATCH(E$8,'Registro de respuestas'!$A$8:$AA$8,0))="✔",2,IF(INDEX('Registro de respuestas'!$A$1:$AA$48,MATCH($A13,'Registro de respuestas'!$A$1:$A$48,0),MATCH(E$8,'Registro de respuestas'!$A$8:$AA$8,0))="X",0,IF(INDEX('Registro de respuestas'!$A$1:$AA$48,MATCH($A13,'Registro de respuestas'!$A$1:$A$48,0),MATCH(E$8,'Registro de respuestas'!$A$8:$AA$8,0))="—",3)))</f>
        <v>0</v>
      </c>
      <c r="F13" s="59">
        <f>IF(INDEX('Registro de respuestas'!$A$1:$AA$48,MATCH($A13,'Registro de respuestas'!$A$1:$A$48,0),MATCH(F$8,'Registro de respuestas'!$A$8:$AA$8,0))="✔",2,IF(INDEX('Registro de respuestas'!$A$1:$AA$48,MATCH($A13,'Registro de respuestas'!$A$1:$A$48,0),MATCH(F$8,'Registro de respuestas'!$A$8:$AA$8,0))="X",0,IF(INDEX('Registro de respuestas'!$A$1:$AA$48,MATCH($A13,'Registro de respuestas'!$A$1:$A$48,0),MATCH(F$8,'Registro de respuestas'!$A$8:$AA$8,0))="—",3)))</f>
        <v>0</v>
      </c>
      <c r="G13" s="59">
        <f>IF(INDEX('Registro de respuestas'!$A$1:$AA$48,MATCH($A13,'Registro de respuestas'!$A$1:$A$48,0),MATCH(G$8,'Registro de respuestas'!$A$8:$AA$8,0))="✔",2,IF(INDEX('Registro de respuestas'!$A$1:$AA$48,MATCH($A13,'Registro de respuestas'!$A$1:$A$48,0),MATCH(G$8,'Registro de respuestas'!$A$8:$AA$8,0))="X",0,IF(INDEX('Registro de respuestas'!$A$1:$AA$48,MATCH($A13,'Registro de respuestas'!$A$1:$A$48,0),MATCH(G$8,'Registro de respuestas'!$A$8:$AA$8,0))="—",3)))</f>
        <v>2</v>
      </c>
      <c r="H13" s="59">
        <f>IF(INDEX('Registro de respuestas'!$A$1:$AA$48,MATCH($A13,'Registro de respuestas'!$A$1:$A$48,0),MATCH(H$8,'Registro de respuestas'!$A$8:$AA$8,0))="✔",2,IF(INDEX('Registro de respuestas'!$A$1:$AA$48,MATCH($A13,'Registro de respuestas'!$A$1:$A$48,0),MATCH(H$8,'Registro de respuestas'!$A$8:$AA$8,0))="X",0,IF(INDEX('Registro de respuestas'!$A$1:$AA$48,MATCH($A13,'Registro de respuestas'!$A$1:$A$48,0),MATCH(H$8,'Registro de respuestas'!$A$8:$AA$8,0))="—",3)))</f>
        <v>2</v>
      </c>
      <c r="I13" s="59">
        <f>IF(INDEX('Registro de respuestas'!$A$1:$AA$48,MATCH($A13,'Registro de respuestas'!$A$1:$A$48,0),MATCH(I$8,'Registro de respuestas'!$A$8:$AA$8,0))="✔",2,IF(INDEX('Registro de respuestas'!$A$1:$AA$48,MATCH($A13,'Registro de respuestas'!$A$1:$A$48,0),MATCH(I$8,'Registro de respuestas'!$A$8:$AA$8,0))="X",0,IF(INDEX('Registro de respuestas'!$A$1:$AA$48,MATCH($A13,'Registro de respuestas'!$A$1:$A$48,0),MATCH(I$8,'Registro de respuestas'!$A$8:$AA$8,0))="—",3)))</f>
        <v>2</v>
      </c>
      <c r="J13" s="59">
        <f>IF(INDEX('Registro de respuestas'!$A$1:$AA$48,MATCH($A13,'Registro de respuestas'!$A$1:$A$48,0),MATCH(J$8,'Registro de respuestas'!$A$8:$AA$8,0))="✔",2,IF(INDEX('Registro de respuestas'!$A$1:$AA$48,MATCH($A13,'Registro de respuestas'!$A$1:$A$48,0),MATCH(J$8,'Registro de respuestas'!$A$8:$AA$8,0))="X",0,IF(INDEX('Registro de respuestas'!$A$1:$AA$48,MATCH($A13,'Registro de respuestas'!$A$1:$A$48,0),MATCH(J$8,'Registro de respuestas'!$A$8:$AA$8,0))="—",3)))</f>
        <v>0</v>
      </c>
      <c r="K13" s="59">
        <f>IF(INDEX('Registro de respuestas'!$A$1:$AA$48,MATCH($A13,'Registro de respuestas'!$A$1:$A$48,0),MATCH(K$8,'Registro de respuestas'!$A$8:$AA$8,0))="✔",2,IF(INDEX('Registro de respuestas'!$A$1:$AA$48,MATCH($A13,'Registro de respuestas'!$A$1:$A$48,0),MATCH(K$8,'Registro de respuestas'!$A$8:$AA$8,0))="X",0,IF(INDEX('Registro de respuestas'!$A$1:$AA$48,MATCH($A13,'Registro de respuestas'!$A$1:$A$48,0),MATCH(K$8,'Registro de respuestas'!$A$8:$AA$8,0))="—",3)))</f>
        <v>0</v>
      </c>
      <c r="L13" s="59">
        <f>IF(INDEX('Registro de respuestas'!$A$1:$AA$48,MATCH($A13,'Registro de respuestas'!$A$1:$A$48,0),MATCH(L$8,'Registro de respuestas'!$A$8:$AA$8,0))="✔",2,IF(INDEX('Registro de respuestas'!$A$1:$AA$48,MATCH($A13,'Registro de respuestas'!$A$1:$A$48,0),MATCH(L$8,'Registro de respuestas'!$A$8:$AA$8,0))="X",0,IF(INDEX('Registro de respuestas'!$A$1:$AA$48,MATCH($A13,'Registro de respuestas'!$A$1:$A$48,0),MATCH(L$8,'Registro de respuestas'!$A$8:$AA$8,0))="—",3)))</f>
        <v>0</v>
      </c>
      <c r="M13" s="59">
        <f>IF(INDEX('Registro de respuestas'!$A$1:$AA$48,MATCH($A13,'Registro de respuestas'!$A$1:$A$48,0),MATCH(M$8,'Registro de respuestas'!$A$8:$AA$8,0))="✔",2,IF(INDEX('Registro de respuestas'!$A$1:$AA$48,MATCH($A13,'Registro de respuestas'!$A$1:$A$48,0),MATCH(M$8,'Registro de respuestas'!$A$8:$AA$8,0))="X",0,IF(INDEX('Registro de respuestas'!$A$1:$AA$48,MATCH($A13,'Registro de respuestas'!$A$1:$A$48,0),MATCH(M$8,'Registro de respuestas'!$A$8:$AA$8,0))="—",3)))</f>
        <v>0</v>
      </c>
      <c r="N13" s="59">
        <f>IF(INDEX('Registro de respuestas'!$A$1:$AA$48,MATCH($A13,'Registro de respuestas'!$A$1:$A$48,0),MATCH(N$8,'Registro de respuestas'!$A$8:$AA$8,0))="✔",2,IF(INDEX('Registro de respuestas'!$A$1:$AA$48,MATCH($A13,'Registro de respuestas'!$A$1:$A$48,0),MATCH(N$8,'Registro de respuestas'!$A$8:$AA$8,0))="X",0,IF(INDEX('Registro de respuestas'!$A$1:$AA$48,MATCH($A13,'Registro de respuestas'!$A$1:$A$48,0),MATCH(N$8,'Registro de respuestas'!$A$8:$AA$8,0))="—",3)))</f>
        <v>0</v>
      </c>
      <c r="O13" s="59">
        <f>IF(INDEX('Registro de respuestas'!$A$1:$AA$48,MATCH($A13,'Registro de respuestas'!$A$1:$A$48,0),MATCH(O$8,'Registro de respuestas'!$A$8:$AA$8,0))="✔",2,IF(INDEX('Registro de respuestas'!$A$1:$AA$48,MATCH($A13,'Registro de respuestas'!$A$1:$A$48,0),MATCH(O$8,'Registro de respuestas'!$A$8:$AA$8,0))="X",0,IF(INDEX('Registro de respuestas'!$A$1:$AA$48,MATCH($A13,'Registro de respuestas'!$A$1:$A$48,0),MATCH(O$8,'Registro de respuestas'!$A$8:$AA$8,0))="—",3)))</f>
        <v>0</v>
      </c>
      <c r="P13" s="140">
        <f>IF(INDEX('Registro de respuestas'!$A$1:$AA$48,MATCH($A13,'Registro de respuestas'!$A$1:$A$48,0),MATCH(P$8,'Registro de respuestas'!$A$8:$AA$8,0))="✔",2,IF(INDEX('Registro de respuestas'!$A$1:$AA$48,MATCH($A13,'Registro de respuestas'!$A$1:$A$48,0),MATCH(P$8,'Registro de respuestas'!$A$8:$AA$8,0))="X",0,IF(INDEX('Registro de respuestas'!$A$1:$AA$48,MATCH($A13,'Registro de respuestas'!$A$1:$A$48,0),MATCH(P$8,'Registro de respuestas'!$A$8:$AA$8,0))="—",3)))</f>
        <v>0</v>
      </c>
      <c r="Q13" s="60">
        <f>IF(INDEX('Registro de respuestas'!$A$1:$AA$48,MATCH($A13,'Registro de respuestas'!$A$1:$A$48,0),MATCH(Q$8,'Registro de respuestas'!$A$8:$AA$8,0))="✔",2,IF(INDEX('Registro de respuestas'!$A$1:$AA$48,MATCH($A13,'Registro de respuestas'!$A$1:$A$48,0),MATCH(Q$8,'Registro de respuestas'!$A$8:$AA$8,0))="X",0,IF(INDEX('Registro de respuestas'!$A$1:$AA$48,MATCH($A13,'Registro de respuestas'!$A$1:$A$48,0),MATCH(Q$8,'Registro de respuestas'!$A$8:$AA$8,0))="—",3)))</f>
        <v>0</v>
      </c>
      <c r="R13" s="59">
        <f>IF(INDEX('Registro de respuestas'!$A$1:$AA$48,MATCH($A13,'Registro de respuestas'!$A$1:$A$48,0),MATCH(R$8,'Registro de respuestas'!$A$8:$AA$8,0))="✔",2,IF(INDEX('Registro de respuestas'!$A$1:$AA$48,MATCH($A13,'Registro de respuestas'!$A$1:$A$48,0),MATCH(R$8,'Registro de respuestas'!$A$8:$AA$8,0))="X",0,IF(INDEX('Registro de respuestas'!$A$1:$AA$48,MATCH($A13,'Registro de respuestas'!$A$1:$A$48,0),MATCH(R$8,'Registro de respuestas'!$A$8:$AA$8,0))="—",3)))</f>
        <v>2</v>
      </c>
      <c r="S13" s="59">
        <f>IF(INDEX('Registro de respuestas'!$A$1:$AA$48,MATCH($A13,'Registro de respuestas'!$A$1:$A$48,0),MATCH(S$8,'Registro de respuestas'!$A$8:$AA$8,0))="✔",2,IF(INDEX('Registro de respuestas'!$A$1:$AA$48,MATCH($A13,'Registro de respuestas'!$A$1:$A$48,0),MATCH(S$8,'Registro de respuestas'!$A$8:$AA$8,0))="X",0,IF(INDEX('Registro de respuestas'!$A$1:$AA$48,MATCH($A13,'Registro de respuestas'!$A$1:$A$48,0),MATCH(S$8,'Registro de respuestas'!$A$8:$AA$8,0))="—",3)))</f>
        <v>2</v>
      </c>
      <c r="T13" s="59">
        <f>IF(INDEX('Registro de respuestas'!$A$1:$AA$48,MATCH($A13,'Registro de respuestas'!$A$1:$A$48,0),MATCH(T$8,'Registro de respuestas'!$A$8:$AA$8,0))="✔",2,IF(INDEX('Registro de respuestas'!$A$1:$AA$48,MATCH($A13,'Registro de respuestas'!$A$1:$A$48,0),MATCH(T$8,'Registro de respuestas'!$A$8:$AA$8,0))="X",0,IF(INDEX('Registro de respuestas'!$A$1:$AA$48,MATCH($A13,'Registro de respuestas'!$A$1:$A$48,0),MATCH(T$8,'Registro de respuestas'!$A$8:$AA$8,0))="—",3)))</f>
        <v>0</v>
      </c>
      <c r="U13" s="59">
        <f>IF(INDEX('Registro de respuestas'!$A$1:$AA$48,MATCH($A13,'Registro de respuestas'!$A$1:$A$48,0),MATCH(U$8,'Registro de respuestas'!$A$8:$AA$8,0))="✔",2,IF(INDEX('Registro de respuestas'!$A$1:$AA$48,MATCH($A13,'Registro de respuestas'!$A$1:$A$48,0),MATCH(U$8,'Registro de respuestas'!$A$8:$AA$8,0))="X",0,IF(INDEX('Registro de respuestas'!$A$1:$AA$48,MATCH($A13,'Registro de respuestas'!$A$1:$A$48,0),MATCH(U$8,'Registro de respuestas'!$A$8:$AA$8,0))="—",3)))</f>
        <v>0</v>
      </c>
      <c r="V13" s="61">
        <f>IF(INDEX('Registro de respuestas'!$A$1:$AA$48,MATCH($A13,'Registro de respuestas'!$A$1:$A$48,0),MATCH(V$8,'Registro de respuestas'!$A$8:$AA$8,0))="✔",2,IF(INDEX('Registro de respuestas'!$A$1:$AA$48,MATCH($A13,'Registro de respuestas'!$A$1:$A$48,0),MATCH(V$8,'Registro de respuestas'!$A$8:$AA$8,0))="X",0,IF(INDEX('Registro de respuestas'!$A$1:$AA$48,MATCH($A13,'Registro de respuestas'!$A$1:$A$48,0),MATCH(V$8,'Registro de respuestas'!$A$8:$AA$8,0))="—",3)))</f>
        <v>0</v>
      </c>
      <c r="W13" s="143">
        <f>IF(INDEX('Registro de respuestas'!$A$1:$AA$48,MATCH($A13,'Registro de respuestas'!$A$1:$A$48,0),MATCH(W$8,'Registro de respuestas'!$A$8:$AA$8,0))="✔",2,IF(INDEX('Registro de respuestas'!$A$1:$AA$48,MATCH($A13,'Registro de respuestas'!$A$1:$A$48,0),MATCH(W$8,'Registro de respuestas'!$A$8:$AA$8,0))="X",0,IF(INDEX('Registro de respuestas'!$A$1:$AA$48,MATCH($A13,'Registro de respuestas'!$A$1:$A$48,0),MATCH(W$8,'Registro de respuestas'!$A$8:$AA$8,0))="—",3)))</f>
        <v>0</v>
      </c>
      <c r="X13" s="59">
        <f>IF(INDEX('Registro de respuestas'!$A$1:$AA$48,MATCH($A13,'Registro de respuestas'!$A$1:$A$48,0),MATCH(X$8,'Registro de respuestas'!$A$8:$AA$8,0))="✔",2,IF(INDEX('Registro de respuestas'!$A$1:$AA$48,MATCH($A13,'Registro de respuestas'!$A$1:$A$48,0),MATCH(X$8,'Registro de respuestas'!$A$8:$AA$8,0))="X",0,IF(INDEX('Registro de respuestas'!$A$1:$AA$48,MATCH($A13,'Registro de respuestas'!$A$1:$A$48,0),MATCH(X$8,'Registro de respuestas'!$A$8:$AA$8,0))="—",3)))</f>
        <v>0</v>
      </c>
      <c r="Y13" s="59">
        <f>IF(INDEX('Registro de respuestas'!$A$1:$AA$48,MATCH($A13,'Registro de respuestas'!$A$1:$A$48,0),MATCH(Y$8,'Registro de respuestas'!$A$8:$AA$8,0))="✔",2,IF(INDEX('Registro de respuestas'!$A$1:$AA$48,MATCH($A13,'Registro de respuestas'!$A$1:$A$48,0),MATCH(Y$8,'Registro de respuestas'!$A$8:$AA$8,0))="X",0,IF(INDEX('Registro de respuestas'!$A$1:$AA$48,MATCH($A13,'Registro de respuestas'!$A$1:$A$48,0),MATCH(Y$8,'Registro de respuestas'!$A$8:$AA$8,0))="—",3)))</f>
        <v>2</v>
      </c>
      <c r="Z13" s="61">
        <f>IF(INDEX('Registro de respuestas'!$A$1:$AA$48,MATCH($A13,'Registro de respuestas'!$A$1:$A$48,0),MATCH(Z$8,'Registro de respuestas'!$A$8:$AA$8,0))="✔",2,IF(INDEX('Registro de respuestas'!$A$1:$AA$48,MATCH($A13,'Registro de respuestas'!$A$1:$A$48,0),MATCH(Z$8,'Registro de respuestas'!$A$8:$AA$8,0))="X",0,IF(INDEX('Registro de respuestas'!$A$1:$AA$48,MATCH($A13,'Registro de respuestas'!$A$1:$A$48,0),MATCH(Z$8,'Registro de respuestas'!$A$8:$AA$8,0))="—",3)))</f>
        <v>2</v>
      </c>
      <c r="AA13" s="34">
        <f>'Registro de respuestas'!AB13</f>
        <v>9</v>
      </c>
      <c r="AB13" s="31">
        <f>'Registro de respuestas'!AC13</f>
        <v>15</v>
      </c>
      <c r="AC13" s="34">
        <f>'Registro de respuestas'!AD13</f>
        <v>0</v>
      </c>
    </row>
    <row r="14" spans="1:30" ht="13.4" customHeight="1" x14ac:dyDescent="0.35">
      <c r="A14" s="57">
        <v>6</v>
      </c>
      <c r="B14" s="225" t="str">
        <f>IF('Registro de respuestas'!B14="","",'Registro de respuestas'!B14)</f>
        <v>HUAMAN GUTIERREZ, Samantha Romina</v>
      </c>
      <c r="C14" s="143">
        <f>IF(INDEX('Registro de respuestas'!$A$1:$AA$48,MATCH($A14,'Registro de respuestas'!$A$1:$A$48,0),MATCH(C$8,'Registro de respuestas'!$A$8:$AA$8,0))="✔",2,IF(INDEX('Registro de respuestas'!$A$1:$AA$48,MATCH($A14,'Registro de respuestas'!$A$1:$A$48,0),MATCH(C$8,'Registro de respuestas'!$A$8:$AA$8,0))="X",0,IF(INDEX('Registro de respuestas'!$A$1:$AA$48,MATCH($A14,'Registro de respuestas'!$A$1:$A$48,0),MATCH(C$8,'Registro de respuestas'!$A$8:$AA$8,0))="—",3)))</f>
        <v>2</v>
      </c>
      <c r="D14" s="59">
        <f>IF(INDEX('Registro de respuestas'!$A$1:$AA$48,MATCH($A14,'Registro de respuestas'!$A$1:$A$48,0),MATCH(D$8,'Registro de respuestas'!$A$8:$AA$8,0))="✔",2,IF(INDEX('Registro de respuestas'!$A$1:$AA$48,MATCH($A14,'Registro de respuestas'!$A$1:$A$48,0),MATCH(D$8,'Registro de respuestas'!$A$8:$AA$8,0))="X",0,IF(INDEX('Registro de respuestas'!$A$1:$AA$48,MATCH($A14,'Registro de respuestas'!$A$1:$A$48,0),MATCH(D$8,'Registro de respuestas'!$A$8:$AA$8,0))="—",3)))</f>
        <v>2</v>
      </c>
      <c r="E14" s="59">
        <f>IF(INDEX('Registro de respuestas'!$A$1:$AA$48,MATCH($A14,'Registro de respuestas'!$A$1:$A$48,0),MATCH(E$8,'Registro de respuestas'!$A$8:$AA$8,0))="✔",2,IF(INDEX('Registro de respuestas'!$A$1:$AA$48,MATCH($A14,'Registro de respuestas'!$A$1:$A$48,0),MATCH(E$8,'Registro de respuestas'!$A$8:$AA$8,0))="X",0,IF(INDEX('Registro de respuestas'!$A$1:$AA$48,MATCH($A14,'Registro de respuestas'!$A$1:$A$48,0),MATCH(E$8,'Registro de respuestas'!$A$8:$AA$8,0))="—",3)))</f>
        <v>2</v>
      </c>
      <c r="F14" s="59">
        <f>IF(INDEX('Registro de respuestas'!$A$1:$AA$48,MATCH($A14,'Registro de respuestas'!$A$1:$A$48,0),MATCH(F$8,'Registro de respuestas'!$A$8:$AA$8,0))="✔",2,IF(INDEX('Registro de respuestas'!$A$1:$AA$48,MATCH($A14,'Registro de respuestas'!$A$1:$A$48,0),MATCH(F$8,'Registro de respuestas'!$A$8:$AA$8,0))="X",0,IF(INDEX('Registro de respuestas'!$A$1:$AA$48,MATCH($A14,'Registro de respuestas'!$A$1:$A$48,0),MATCH(F$8,'Registro de respuestas'!$A$8:$AA$8,0))="—",3)))</f>
        <v>2</v>
      </c>
      <c r="G14" s="59">
        <f>IF(INDEX('Registro de respuestas'!$A$1:$AA$48,MATCH($A14,'Registro de respuestas'!$A$1:$A$48,0),MATCH(G$8,'Registro de respuestas'!$A$8:$AA$8,0))="✔",2,IF(INDEX('Registro de respuestas'!$A$1:$AA$48,MATCH($A14,'Registro de respuestas'!$A$1:$A$48,0),MATCH(G$8,'Registro de respuestas'!$A$8:$AA$8,0))="X",0,IF(INDEX('Registro de respuestas'!$A$1:$AA$48,MATCH($A14,'Registro de respuestas'!$A$1:$A$48,0),MATCH(G$8,'Registro de respuestas'!$A$8:$AA$8,0))="—",3)))</f>
        <v>0</v>
      </c>
      <c r="H14" s="59">
        <f>IF(INDEX('Registro de respuestas'!$A$1:$AA$48,MATCH($A14,'Registro de respuestas'!$A$1:$A$48,0),MATCH(H$8,'Registro de respuestas'!$A$8:$AA$8,0))="✔",2,IF(INDEX('Registro de respuestas'!$A$1:$AA$48,MATCH($A14,'Registro de respuestas'!$A$1:$A$48,0),MATCH(H$8,'Registro de respuestas'!$A$8:$AA$8,0))="X",0,IF(INDEX('Registro de respuestas'!$A$1:$AA$48,MATCH($A14,'Registro de respuestas'!$A$1:$A$48,0),MATCH(H$8,'Registro de respuestas'!$A$8:$AA$8,0))="—",3)))</f>
        <v>0</v>
      </c>
      <c r="I14" s="59">
        <f>IF(INDEX('Registro de respuestas'!$A$1:$AA$48,MATCH($A14,'Registro de respuestas'!$A$1:$A$48,0),MATCH(I$8,'Registro de respuestas'!$A$8:$AA$8,0))="✔",2,IF(INDEX('Registro de respuestas'!$A$1:$AA$48,MATCH($A14,'Registro de respuestas'!$A$1:$A$48,0),MATCH(I$8,'Registro de respuestas'!$A$8:$AA$8,0))="X",0,IF(INDEX('Registro de respuestas'!$A$1:$AA$48,MATCH($A14,'Registro de respuestas'!$A$1:$A$48,0),MATCH(I$8,'Registro de respuestas'!$A$8:$AA$8,0))="—",3)))</f>
        <v>0</v>
      </c>
      <c r="J14" s="59">
        <f>IF(INDEX('Registro de respuestas'!$A$1:$AA$48,MATCH($A14,'Registro de respuestas'!$A$1:$A$48,0),MATCH(J$8,'Registro de respuestas'!$A$8:$AA$8,0))="✔",2,IF(INDEX('Registro de respuestas'!$A$1:$AA$48,MATCH($A14,'Registro de respuestas'!$A$1:$A$48,0),MATCH(J$8,'Registro de respuestas'!$A$8:$AA$8,0))="X",0,IF(INDEX('Registro de respuestas'!$A$1:$AA$48,MATCH($A14,'Registro de respuestas'!$A$1:$A$48,0),MATCH(J$8,'Registro de respuestas'!$A$8:$AA$8,0))="—",3)))</f>
        <v>0</v>
      </c>
      <c r="K14" s="59">
        <f>IF(INDEX('Registro de respuestas'!$A$1:$AA$48,MATCH($A14,'Registro de respuestas'!$A$1:$A$48,0),MATCH(K$8,'Registro de respuestas'!$A$8:$AA$8,0))="✔",2,IF(INDEX('Registro de respuestas'!$A$1:$AA$48,MATCH($A14,'Registro de respuestas'!$A$1:$A$48,0),MATCH(K$8,'Registro de respuestas'!$A$8:$AA$8,0))="X",0,IF(INDEX('Registro de respuestas'!$A$1:$AA$48,MATCH($A14,'Registro de respuestas'!$A$1:$A$48,0),MATCH(K$8,'Registro de respuestas'!$A$8:$AA$8,0))="—",3)))</f>
        <v>0</v>
      </c>
      <c r="L14" s="59">
        <f>IF(INDEX('Registro de respuestas'!$A$1:$AA$48,MATCH($A14,'Registro de respuestas'!$A$1:$A$48,0),MATCH(L$8,'Registro de respuestas'!$A$8:$AA$8,0))="✔",2,IF(INDEX('Registro de respuestas'!$A$1:$AA$48,MATCH($A14,'Registro de respuestas'!$A$1:$A$48,0),MATCH(L$8,'Registro de respuestas'!$A$8:$AA$8,0))="X",0,IF(INDEX('Registro de respuestas'!$A$1:$AA$48,MATCH($A14,'Registro de respuestas'!$A$1:$A$48,0),MATCH(L$8,'Registro de respuestas'!$A$8:$AA$8,0))="—",3)))</f>
        <v>0</v>
      </c>
      <c r="M14" s="59">
        <f>IF(INDEX('Registro de respuestas'!$A$1:$AA$48,MATCH($A14,'Registro de respuestas'!$A$1:$A$48,0),MATCH(M$8,'Registro de respuestas'!$A$8:$AA$8,0))="✔",2,IF(INDEX('Registro de respuestas'!$A$1:$AA$48,MATCH($A14,'Registro de respuestas'!$A$1:$A$48,0),MATCH(M$8,'Registro de respuestas'!$A$8:$AA$8,0))="X",0,IF(INDEX('Registro de respuestas'!$A$1:$AA$48,MATCH($A14,'Registro de respuestas'!$A$1:$A$48,0),MATCH(M$8,'Registro de respuestas'!$A$8:$AA$8,0))="—",3)))</f>
        <v>0</v>
      </c>
      <c r="N14" s="59">
        <f>IF(INDEX('Registro de respuestas'!$A$1:$AA$48,MATCH($A14,'Registro de respuestas'!$A$1:$A$48,0),MATCH(N$8,'Registro de respuestas'!$A$8:$AA$8,0))="✔",2,IF(INDEX('Registro de respuestas'!$A$1:$AA$48,MATCH($A14,'Registro de respuestas'!$A$1:$A$48,0),MATCH(N$8,'Registro de respuestas'!$A$8:$AA$8,0))="X",0,IF(INDEX('Registro de respuestas'!$A$1:$AA$48,MATCH($A14,'Registro de respuestas'!$A$1:$A$48,0),MATCH(N$8,'Registro de respuestas'!$A$8:$AA$8,0))="—",3)))</f>
        <v>0</v>
      </c>
      <c r="O14" s="59">
        <f>IF(INDEX('Registro de respuestas'!$A$1:$AA$48,MATCH($A14,'Registro de respuestas'!$A$1:$A$48,0),MATCH(O$8,'Registro de respuestas'!$A$8:$AA$8,0))="✔",2,IF(INDEX('Registro de respuestas'!$A$1:$AA$48,MATCH($A14,'Registro de respuestas'!$A$1:$A$48,0),MATCH(O$8,'Registro de respuestas'!$A$8:$AA$8,0))="X",0,IF(INDEX('Registro de respuestas'!$A$1:$AA$48,MATCH($A14,'Registro de respuestas'!$A$1:$A$48,0),MATCH(O$8,'Registro de respuestas'!$A$8:$AA$8,0))="—",3)))</f>
        <v>0</v>
      </c>
      <c r="P14" s="140">
        <f>IF(INDEX('Registro de respuestas'!$A$1:$AA$48,MATCH($A14,'Registro de respuestas'!$A$1:$A$48,0),MATCH(P$8,'Registro de respuestas'!$A$8:$AA$8,0))="✔",2,IF(INDEX('Registro de respuestas'!$A$1:$AA$48,MATCH($A14,'Registro de respuestas'!$A$1:$A$48,0),MATCH(P$8,'Registro de respuestas'!$A$8:$AA$8,0))="X",0,IF(INDEX('Registro de respuestas'!$A$1:$AA$48,MATCH($A14,'Registro de respuestas'!$A$1:$A$48,0),MATCH(P$8,'Registro de respuestas'!$A$8:$AA$8,0))="—",3)))</f>
        <v>0</v>
      </c>
      <c r="Q14" s="60">
        <f>IF(INDEX('Registro de respuestas'!$A$1:$AA$48,MATCH($A14,'Registro de respuestas'!$A$1:$A$48,0),MATCH(Q$8,'Registro de respuestas'!$A$8:$AA$8,0))="✔",2,IF(INDEX('Registro de respuestas'!$A$1:$AA$48,MATCH($A14,'Registro de respuestas'!$A$1:$A$48,0),MATCH(Q$8,'Registro de respuestas'!$A$8:$AA$8,0))="X",0,IF(INDEX('Registro de respuestas'!$A$1:$AA$48,MATCH($A14,'Registro de respuestas'!$A$1:$A$48,0),MATCH(Q$8,'Registro de respuestas'!$A$8:$AA$8,0))="—",3)))</f>
        <v>2</v>
      </c>
      <c r="R14" s="59">
        <f>IF(INDEX('Registro de respuestas'!$A$1:$AA$48,MATCH($A14,'Registro de respuestas'!$A$1:$A$48,0),MATCH(R$8,'Registro de respuestas'!$A$8:$AA$8,0))="✔",2,IF(INDEX('Registro de respuestas'!$A$1:$AA$48,MATCH($A14,'Registro de respuestas'!$A$1:$A$48,0),MATCH(R$8,'Registro de respuestas'!$A$8:$AA$8,0))="X",0,IF(INDEX('Registro de respuestas'!$A$1:$AA$48,MATCH($A14,'Registro de respuestas'!$A$1:$A$48,0),MATCH(R$8,'Registro de respuestas'!$A$8:$AA$8,0))="—",3)))</f>
        <v>2</v>
      </c>
      <c r="S14" s="59">
        <f>IF(INDEX('Registro de respuestas'!$A$1:$AA$48,MATCH($A14,'Registro de respuestas'!$A$1:$A$48,0),MATCH(S$8,'Registro de respuestas'!$A$8:$AA$8,0))="✔",2,IF(INDEX('Registro de respuestas'!$A$1:$AA$48,MATCH($A14,'Registro de respuestas'!$A$1:$A$48,0),MATCH(S$8,'Registro de respuestas'!$A$8:$AA$8,0))="X",0,IF(INDEX('Registro de respuestas'!$A$1:$AA$48,MATCH($A14,'Registro de respuestas'!$A$1:$A$48,0),MATCH(S$8,'Registro de respuestas'!$A$8:$AA$8,0))="—",3)))</f>
        <v>2</v>
      </c>
      <c r="T14" s="59">
        <f>IF(INDEX('Registro de respuestas'!$A$1:$AA$48,MATCH($A14,'Registro de respuestas'!$A$1:$A$48,0),MATCH(T$8,'Registro de respuestas'!$A$8:$AA$8,0))="✔",2,IF(INDEX('Registro de respuestas'!$A$1:$AA$48,MATCH($A14,'Registro de respuestas'!$A$1:$A$48,0),MATCH(T$8,'Registro de respuestas'!$A$8:$AA$8,0))="X",0,IF(INDEX('Registro de respuestas'!$A$1:$AA$48,MATCH($A14,'Registro de respuestas'!$A$1:$A$48,0),MATCH(T$8,'Registro de respuestas'!$A$8:$AA$8,0))="—",3)))</f>
        <v>0</v>
      </c>
      <c r="U14" s="59">
        <f>IF(INDEX('Registro de respuestas'!$A$1:$AA$48,MATCH($A14,'Registro de respuestas'!$A$1:$A$48,0),MATCH(U$8,'Registro de respuestas'!$A$8:$AA$8,0))="✔",2,IF(INDEX('Registro de respuestas'!$A$1:$AA$48,MATCH($A14,'Registro de respuestas'!$A$1:$A$48,0),MATCH(U$8,'Registro de respuestas'!$A$8:$AA$8,0))="X",0,IF(INDEX('Registro de respuestas'!$A$1:$AA$48,MATCH($A14,'Registro de respuestas'!$A$1:$A$48,0),MATCH(U$8,'Registro de respuestas'!$A$8:$AA$8,0))="—",3)))</f>
        <v>0</v>
      </c>
      <c r="V14" s="61">
        <f>IF(INDEX('Registro de respuestas'!$A$1:$AA$48,MATCH($A14,'Registro de respuestas'!$A$1:$A$48,0),MATCH(V$8,'Registro de respuestas'!$A$8:$AA$8,0))="✔",2,IF(INDEX('Registro de respuestas'!$A$1:$AA$48,MATCH($A14,'Registro de respuestas'!$A$1:$A$48,0),MATCH(V$8,'Registro de respuestas'!$A$8:$AA$8,0))="X",0,IF(INDEX('Registro de respuestas'!$A$1:$AA$48,MATCH($A14,'Registro de respuestas'!$A$1:$A$48,0),MATCH(V$8,'Registro de respuestas'!$A$8:$AA$8,0))="—",3)))</f>
        <v>0</v>
      </c>
      <c r="W14" s="143">
        <f>IF(INDEX('Registro de respuestas'!$A$1:$AA$48,MATCH($A14,'Registro de respuestas'!$A$1:$A$48,0),MATCH(W$8,'Registro de respuestas'!$A$8:$AA$8,0))="✔",2,IF(INDEX('Registro de respuestas'!$A$1:$AA$48,MATCH($A14,'Registro de respuestas'!$A$1:$A$48,0),MATCH(W$8,'Registro de respuestas'!$A$8:$AA$8,0))="X",0,IF(INDEX('Registro de respuestas'!$A$1:$AA$48,MATCH($A14,'Registro de respuestas'!$A$1:$A$48,0),MATCH(W$8,'Registro de respuestas'!$A$8:$AA$8,0))="—",3)))</f>
        <v>2</v>
      </c>
      <c r="X14" s="59">
        <f>IF(INDEX('Registro de respuestas'!$A$1:$AA$48,MATCH($A14,'Registro de respuestas'!$A$1:$A$48,0),MATCH(X$8,'Registro de respuestas'!$A$8:$AA$8,0))="✔",2,IF(INDEX('Registro de respuestas'!$A$1:$AA$48,MATCH($A14,'Registro de respuestas'!$A$1:$A$48,0),MATCH(X$8,'Registro de respuestas'!$A$8:$AA$8,0))="X",0,IF(INDEX('Registro de respuestas'!$A$1:$AA$48,MATCH($A14,'Registro de respuestas'!$A$1:$A$48,0),MATCH(X$8,'Registro de respuestas'!$A$8:$AA$8,0))="—",3)))</f>
        <v>2</v>
      </c>
      <c r="Y14" s="59">
        <f>IF(INDEX('Registro de respuestas'!$A$1:$AA$48,MATCH($A14,'Registro de respuestas'!$A$1:$A$48,0),MATCH(Y$8,'Registro de respuestas'!$A$8:$AA$8,0))="✔",2,IF(INDEX('Registro de respuestas'!$A$1:$AA$48,MATCH($A14,'Registro de respuestas'!$A$1:$A$48,0),MATCH(Y$8,'Registro de respuestas'!$A$8:$AA$8,0))="X",0,IF(INDEX('Registro de respuestas'!$A$1:$AA$48,MATCH($A14,'Registro de respuestas'!$A$1:$A$48,0),MATCH(Y$8,'Registro de respuestas'!$A$8:$AA$8,0))="—",3)))</f>
        <v>0</v>
      </c>
      <c r="Z14" s="61">
        <f>IF(INDEX('Registro de respuestas'!$A$1:$AA$48,MATCH($A14,'Registro de respuestas'!$A$1:$A$48,0),MATCH(Z$8,'Registro de respuestas'!$A$8:$AA$8,0))="✔",2,IF(INDEX('Registro de respuestas'!$A$1:$AA$48,MATCH($A14,'Registro de respuestas'!$A$1:$A$48,0),MATCH(Z$8,'Registro de respuestas'!$A$8:$AA$8,0))="X",0,IF(INDEX('Registro de respuestas'!$A$1:$AA$48,MATCH($A14,'Registro de respuestas'!$A$1:$A$48,0),MATCH(Z$8,'Registro de respuestas'!$A$8:$AA$8,0))="—",3)))</f>
        <v>0</v>
      </c>
      <c r="AA14" s="34">
        <f>'Registro de respuestas'!AB14</f>
        <v>9</v>
      </c>
      <c r="AB14" s="31">
        <f>'Registro de respuestas'!AC14</f>
        <v>15</v>
      </c>
      <c r="AC14" s="34">
        <f>'Registro de respuestas'!AD14</f>
        <v>0</v>
      </c>
    </row>
    <row r="15" spans="1:30" ht="13.4" customHeight="1" x14ac:dyDescent="0.35">
      <c r="A15" s="57">
        <v>7</v>
      </c>
      <c r="B15" s="225" t="str">
        <f>IF('Registro de respuestas'!B15="","",'Registro de respuestas'!B15)</f>
        <v>HUAYTA ESPINOSA Juan Marcos</v>
      </c>
      <c r="C15" s="143">
        <f>IF(INDEX('Registro de respuestas'!$A$1:$AA$48,MATCH($A15,'Registro de respuestas'!$A$1:$A$48,0),MATCH(C$8,'Registro de respuestas'!$A$8:$AA$8,0))="✔",2,IF(INDEX('Registro de respuestas'!$A$1:$AA$48,MATCH($A15,'Registro de respuestas'!$A$1:$A$48,0),MATCH(C$8,'Registro de respuestas'!$A$8:$AA$8,0))="X",0,IF(INDEX('Registro de respuestas'!$A$1:$AA$48,MATCH($A15,'Registro de respuestas'!$A$1:$A$48,0),MATCH(C$8,'Registro de respuestas'!$A$8:$AA$8,0))="—",3)))</f>
        <v>2</v>
      </c>
      <c r="D15" s="59">
        <f>IF(INDEX('Registro de respuestas'!$A$1:$AA$48,MATCH($A15,'Registro de respuestas'!$A$1:$A$48,0),MATCH(D$8,'Registro de respuestas'!$A$8:$AA$8,0))="✔",2,IF(INDEX('Registro de respuestas'!$A$1:$AA$48,MATCH($A15,'Registro de respuestas'!$A$1:$A$48,0),MATCH(D$8,'Registro de respuestas'!$A$8:$AA$8,0))="X",0,IF(INDEX('Registro de respuestas'!$A$1:$AA$48,MATCH($A15,'Registro de respuestas'!$A$1:$A$48,0),MATCH(D$8,'Registro de respuestas'!$A$8:$AA$8,0))="—",3)))</f>
        <v>2</v>
      </c>
      <c r="E15" s="59">
        <f>IF(INDEX('Registro de respuestas'!$A$1:$AA$48,MATCH($A15,'Registro de respuestas'!$A$1:$A$48,0),MATCH(E$8,'Registro de respuestas'!$A$8:$AA$8,0))="✔",2,IF(INDEX('Registro de respuestas'!$A$1:$AA$48,MATCH($A15,'Registro de respuestas'!$A$1:$A$48,0),MATCH(E$8,'Registro de respuestas'!$A$8:$AA$8,0))="X",0,IF(INDEX('Registro de respuestas'!$A$1:$AA$48,MATCH($A15,'Registro de respuestas'!$A$1:$A$48,0),MATCH(E$8,'Registro de respuestas'!$A$8:$AA$8,0))="—",3)))</f>
        <v>2</v>
      </c>
      <c r="F15" s="59">
        <f>IF(INDEX('Registro de respuestas'!$A$1:$AA$48,MATCH($A15,'Registro de respuestas'!$A$1:$A$48,0),MATCH(F$8,'Registro de respuestas'!$A$8:$AA$8,0))="✔",2,IF(INDEX('Registro de respuestas'!$A$1:$AA$48,MATCH($A15,'Registro de respuestas'!$A$1:$A$48,0),MATCH(F$8,'Registro de respuestas'!$A$8:$AA$8,0))="X",0,IF(INDEX('Registro de respuestas'!$A$1:$AA$48,MATCH($A15,'Registro de respuestas'!$A$1:$A$48,0),MATCH(F$8,'Registro de respuestas'!$A$8:$AA$8,0))="—",3)))</f>
        <v>2</v>
      </c>
      <c r="G15" s="59">
        <f>IF(INDEX('Registro de respuestas'!$A$1:$AA$48,MATCH($A15,'Registro de respuestas'!$A$1:$A$48,0),MATCH(G$8,'Registro de respuestas'!$A$8:$AA$8,0))="✔",2,IF(INDEX('Registro de respuestas'!$A$1:$AA$48,MATCH($A15,'Registro de respuestas'!$A$1:$A$48,0),MATCH(G$8,'Registro de respuestas'!$A$8:$AA$8,0))="X",0,IF(INDEX('Registro de respuestas'!$A$1:$AA$48,MATCH($A15,'Registro de respuestas'!$A$1:$A$48,0),MATCH(G$8,'Registro de respuestas'!$A$8:$AA$8,0))="—",3)))</f>
        <v>0</v>
      </c>
      <c r="H15" s="59">
        <f>IF(INDEX('Registro de respuestas'!$A$1:$AA$48,MATCH($A15,'Registro de respuestas'!$A$1:$A$48,0),MATCH(H$8,'Registro de respuestas'!$A$8:$AA$8,0))="✔",2,IF(INDEX('Registro de respuestas'!$A$1:$AA$48,MATCH($A15,'Registro de respuestas'!$A$1:$A$48,0),MATCH(H$8,'Registro de respuestas'!$A$8:$AA$8,0))="X",0,IF(INDEX('Registro de respuestas'!$A$1:$AA$48,MATCH($A15,'Registro de respuestas'!$A$1:$A$48,0),MATCH(H$8,'Registro de respuestas'!$A$8:$AA$8,0))="—",3)))</f>
        <v>0</v>
      </c>
      <c r="I15" s="59">
        <f>IF(INDEX('Registro de respuestas'!$A$1:$AA$48,MATCH($A15,'Registro de respuestas'!$A$1:$A$48,0),MATCH(I$8,'Registro de respuestas'!$A$8:$AA$8,0))="✔",2,IF(INDEX('Registro de respuestas'!$A$1:$AA$48,MATCH($A15,'Registro de respuestas'!$A$1:$A$48,0),MATCH(I$8,'Registro de respuestas'!$A$8:$AA$8,0))="X",0,IF(INDEX('Registro de respuestas'!$A$1:$AA$48,MATCH($A15,'Registro de respuestas'!$A$1:$A$48,0),MATCH(I$8,'Registro de respuestas'!$A$8:$AA$8,0))="—",3)))</f>
        <v>0</v>
      </c>
      <c r="J15" s="59">
        <f>IF(INDEX('Registro de respuestas'!$A$1:$AA$48,MATCH($A15,'Registro de respuestas'!$A$1:$A$48,0),MATCH(J$8,'Registro de respuestas'!$A$8:$AA$8,0))="✔",2,IF(INDEX('Registro de respuestas'!$A$1:$AA$48,MATCH($A15,'Registro de respuestas'!$A$1:$A$48,0),MATCH(J$8,'Registro de respuestas'!$A$8:$AA$8,0))="X",0,IF(INDEX('Registro de respuestas'!$A$1:$AA$48,MATCH($A15,'Registro de respuestas'!$A$1:$A$48,0),MATCH(J$8,'Registro de respuestas'!$A$8:$AA$8,0))="—",3)))</f>
        <v>0</v>
      </c>
      <c r="K15" s="59">
        <f>IF(INDEX('Registro de respuestas'!$A$1:$AA$48,MATCH($A15,'Registro de respuestas'!$A$1:$A$48,0),MATCH(K$8,'Registro de respuestas'!$A$8:$AA$8,0))="✔",2,IF(INDEX('Registro de respuestas'!$A$1:$AA$48,MATCH($A15,'Registro de respuestas'!$A$1:$A$48,0),MATCH(K$8,'Registro de respuestas'!$A$8:$AA$8,0))="X",0,IF(INDEX('Registro de respuestas'!$A$1:$AA$48,MATCH($A15,'Registro de respuestas'!$A$1:$A$48,0),MATCH(K$8,'Registro de respuestas'!$A$8:$AA$8,0))="—",3)))</f>
        <v>0</v>
      </c>
      <c r="L15" s="59">
        <f>IF(INDEX('Registro de respuestas'!$A$1:$AA$48,MATCH($A15,'Registro de respuestas'!$A$1:$A$48,0),MATCH(L$8,'Registro de respuestas'!$A$8:$AA$8,0))="✔",2,IF(INDEX('Registro de respuestas'!$A$1:$AA$48,MATCH($A15,'Registro de respuestas'!$A$1:$A$48,0),MATCH(L$8,'Registro de respuestas'!$A$8:$AA$8,0))="X",0,IF(INDEX('Registro de respuestas'!$A$1:$AA$48,MATCH($A15,'Registro de respuestas'!$A$1:$A$48,0),MATCH(L$8,'Registro de respuestas'!$A$8:$AA$8,0))="—",3)))</f>
        <v>0</v>
      </c>
      <c r="M15" s="59">
        <f>IF(INDEX('Registro de respuestas'!$A$1:$AA$48,MATCH($A15,'Registro de respuestas'!$A$1:$A$48,0),MATCH(M$8,'Registro de respuestas'!$A$8:$AA$8,0))="✔",2,IF(INDEX('Registro de respuestas'!$A$1:$AA$48,MATCH($A15,'Registro de respuestas'!$A$1:$A$48,0),MATCH(M$8,'Registro de respuestas'!$A$8:$AA$8,0))="X",0,IF(INDEX('Registro de respuestas'!$A$1:$AA$48,MATCH($A15,'Registro de respuestas'!$A$1:$A$48,0),MATCH(M$8,'Registro de respuestas'!$A$8:$AA$8,0))="—",3)))</f>
        <v>0</v>
      </c>
      <c r="N15" s="59">
        <f>IF(INDEX('Registro de respuestas'!$A$1:$AA$48,MATCH($A15,'Registro de respuestas'!$A$1:$A$48,0),MATCH(N$8,'Registro de respuestas'!$A$8:$AA$8,0))="✔",2,IF(INDEX('Registro de respuestas'!$A$1:$AA$48,MATCH($A15,'Registro de respuestas'!$A$1:$A$48,0),MATCH(N$8,'Registro de respuestas'!$A$8:$AA$8,0))="X",0,IF(INDEX('Registro de respuestas'!$A$1:$AA$48,MATCH($A15,'Registro de respuestas'!$A$1:$A$48,0),MATCH(N$8,'Registro de respuestas'!$A$8:$AA$8,0))="—",3)))</f>
        <v>0</v>
      </c>
      <c r="O15" s="59">
        <f>IF(INDEX('Registro de respuestas'!$A$1:$AA$48,MATCH($A15,'Registro de respuestas'!$A$1:$A$48,0),MATCH(O$8,'Registro de respuestas'!$A$8:$AA$8,0))="✔",2,IF(INDEX('Registro de respuestas'!$A$1:$AA$48,MATCH($A15,'Registro de respuestas'!$A$1:$A$48,0),MATCH(O$8,'Registro de respuestas'!$A$8:$AA$8,0))="X",0,IF(INDEX('Registro de respuestas'!$A$1:$AA$48,MATCH($A15,'Registro de respuestas'!$A$1:$A$48,0),MATCH(O$8,'Registro de respuestas'!$A$8:$AA$8,0))="—",3)))</f>
        <v>0</v>
      </c>
      <c r="P15" s="140">
        <f>IF(INDEX('Registro de respuestas'!$A$1:$AA$48,MATCH($A15,'Registro de respuestas'!$A$1:$A$48,0),MATCH(P$8,'Registro de respuestas'!$A$8:$AA$8,0))="✔",2,IF(INDEX('Registro de respuestas'!$A$1:$AA$48,MATCH($A15,'Registro de respuestas'!$A$1:$A$48,0),MATCH(P$8,'Registro de respuestas'!$A$8:$AA$8,0))="X",0,IF(INDEX('Registro de respuestas'!$A$1:$AA$48,MATCH($A15,'Registro de respuestas'!$A$1:$A$48,0),MATCH(P$8,'Registro de respuestas'!$A$8:$AA$8,0))="—",3)))</f>
        <v>0</v>
      </c>
      <c r="Q15" s="60">
        <f>IF(INDEX('Registro de respuestas'!$A$1:$AA$48,MATCH($A15,'Registro de respuestas'!$A$1:$A$48,0),MATCH(Q$8,'Registro de respuestas'!$A$8:$AA$8,0))="✔",2,IF(INDEX('Registro de respuestas'!$A$1:$AA$48,MATCH($A15,'Registro de respuestas'!$A$1:$A$48,0),MATCH(Q$8,'Registro de respuestas'!$A$8:$AA$8,0))="X",0,IF(INDEX('Registro de respuestas'!$A$1:$AA$48,MATCH($A15,'Registro de respuestas'!$A$1:$A$48,0),MATCH(Q$8,'Registro de respuestas'!$A$8:$AA$8,0))="—",3)))</f>
        <v>2</v>
      </c>
      <c r="R15" s="59">
        <f>IF(INDEX('Registro de respuestas'!$A$1:$AA$48,MATCH($A15,'Registro de respuestas'!$A$1:$A$48,0),MATCH(R$8,'Registro de respuestas'!$A$8:$AA$8,0))="✔",2,IF(INDEX('Registro de respuestas'!$A$1:$AA$48,MATCH($A15,'Registro de respuestas'!$A$1:$A$48,0),MATCH(R$8,'Registro de respuestas'!$A$8:$AA$8,0))="X",0,IF(INDEX('Registro de respuestas'!$A$1:$AA$48,MATCH($A15,'Registro de respuestas'!$A$1:$A$48,0),MATCH(R$8,'Registro de respuestas'!$A$8:$AA$8,0))="—",3)))</f>
        <v>2</v>
      </c>
      <c r="S15" s="59">
        <f>IF(INDEX('Registro de respuestas'!$A$1:$AA$48,MATCH($A15,'Registro de respuestas'!$A$1:$A$48,0),MATCH(S$8,'Registro de respuestas'!$A$8:$AA$8,0))="✔",2,IF(INDEX('Registro de respuestas'!$A$1:$AA$48,MATCH($A15,'Registro de respuestas'!$A$1:$A$48,0),MATCH(S$8,'Registro de respuestas'!$A$8:$AA$8,0))="X",0,IF(INDEX('Registro de respuestas'!$A$1:$AA$48,MATCH($A15,'Registro de respuestas'!$A$1:$A$48,0),MATCH(S$8,'Registro de respuestas'!$A$8:$AA$8,0))="—",3)))</f>
        <v>2</v>
      </c>
      <c r="T15" s="59">
        <f>IF(INDEX('Registro de respuestas'!$A$1:$AA$48,MATCH($A15,'Registro de respuestas'!$A$1:$A$48,0),MATCH(T$8,'Registro de respuestas'!$A$8:$AA$8,0))="✔",2,IF(INDEX('Registro de respuestas'!$A$1:$AA$48,MATCH($A15,'Registro de respuestas'!$A$1:$A$48,0),MATCH(T$8,'Registro de respuestas'!$A$8:$AA$8,0))="X",0,IF(INDEX('Registro de respuestas'!$A$1:$AA$48,MATCH($A15,'Registro de respuestas'!$A$1:$A$48,0),MATCH(T$8,'Registro de respuestas'!$A$8:$AA$8,0))="—",3)))</f>
        <v>0</v>
      </c>
      <c r="U15" s="59">
        <f>IF(INDEX('Registro de respuestas'!$A$1:$AA$48,MATCH($A15,'Registro de respuestas'!$A$1:$A$48,0),MATCH(U$8,'Registro de respuestas'!$A$8:$AA$8,0))="✔",2,IF(INDEX('Registro de respuestas'!$A$1:$AA$48,MATCH($A15,'Registro de respuestas'!$A$1:$A$48,0),MATCH(U$8,'Registro de respuestas'!$A$8:$AA$8,0))="X",0,IF(INDEX('Registro de respuestas'!$A$1:$AA$48,MATCH($A15,'Registro de respuestas'!$A$1:$A$48,0),MATCH(U$8,'Registro de respuestas'!$A$8:$AA$8,0))="—",3)))</f>
        <v>0</v>
      </c>
      <c r="V15" s="61">
        <f>IF(INDEX('Registro de respuestas'!$A$1:$AA$48,MATCH($A15,'Registro de respuestas'!$A$1:$A$48,0),MATCH(V$8,'Registro de respuestas'!$A$8:$AA$8,0))="✔",2,IF(INDEX('Registro de respuestas'!$A$1:$AA$48,MATCH($A15,'Registro de respuestas'!$A$1:$A$48,0),MATCH(V$8,'Registro de respuestas'!$A$8:$AA$8,0))="X",0,IF(INDEX('Registro de respuestas'!$A$1:$AA$48,MATCH($A15,'Registro de respuestas'!$A$1:$A$48,0),MATCH(V$8,'Registro de respuestas'!$A$8:$AA$8,0))="—",3)))</f>
        <v>0</v>
      </c>
      <c r="W15" s="143">
        <f>IF(INDEX('Registro de respuestas'!$A$1:$AA$48,MATCH($A15,'Registro de respuestas'!$A$1:$A$48,0),MATCH(W$8,'Registro de respuestas'!$A$8:$AA$8,0))="✔",2,IF(INDEX('Registro de respuestas'!$A$1:$AA$48,MATCH($A15,'Registro de respuestas'!$A$1:$A$48,0),MATCH(W$8,'Registro de respuestas'!$A$8:$AA$8,0))="X",0,IF(INDEX('Registro de respuestas'!$A$1:$AA$48,MATCH($A15,'Registro de respuestas'!$A$1:$A$48,0),MATCH(W$8,'Registro de respuestas'!$A$8:$AA$8,0))="—",3)))</f>
        <v>2</v>
      </c>
      <c r="X15" s="59">
        <f>IF(INDEX('Registro de respuestas'!$A$1:$AA$48,MATCH($A15,'Registro de respuestas'!$A$1:$A$48,0),MATCH(X$8,'Registro de respuestas'!$A$8:$AA$8,0))="✔",2,IF(INDEX('Registro de respuestas'!$A$1:$AA$48,MATCH($A15,'Registro de respuestas'!$A$1:$A$48,0),MATCH(X$8,'Registro de respuestas'!$A$8:$AA$8,0))="X",0,IF(INDEX('Registro de respuestas'!$A$1:$AA$48,MATCH($A15,'Registro de respuestas'!$A$1:$A$48,0),MATCH(X$8,'Registro de respuestas'!$A$8:$AA$8,0))="—",3)))</f>
        <v>2</v>
      </c>
      <c r="Y15" s="59">
        <f>IF(INDEX('Registro de respuestas'!$A$1:$AA$48,MATCH($A15,'Registro de respuestas'!$A$1:$A$48,0),MATCH(Y$8,'Registro de respuestas'!$A$8:$AA$8,0))="✔",2,IF(INDEX('Registro de respuestas'!$A$1:$AA$48,MATCH($A15,'Registro de respuestas'!$A$1:$A$48,0),MATCH(Y$8,'Registro de respuestas'!$A$8:$AA$8,0))="X",0,IF(INDEX('Registro de respuestas'!$A$1:$AA$48,MATCH($A15,'Registro de respuestas'!$A$1:$A$48,0),MATCH(Y$8,'Registro de respuestas'!$A$8:$AA$8,0))="—",3)))</f>
        <v>0</v>
      </c>
      <c r="Z15" s="61">
        <f>IF(INDEX('Registro de respuestas'!$A$1:$AA$48,MATCH($A15,'Registro de respuestas'!$A$1:$A$48,0),MATCH(Z$8,'Registro de respuestas'!$A$8:$AA$8,0))="✔",2,IF(INDEX('Registro de respuestas'!$A$1:$AA$48,MATCH($A15,'Registro de respuestas'!$A$1:$A$48,0),MATCH(Z$8,'Registro de respuestas'!$A$8:$AA$8,0))="X",0,IF(INDEX('Registro de respuestas'!$A$1:$AA$48,MATCH($A15,'Registro de respuestas'!$A$1:$A$48,0),MATCH(Z$8,'Registro de respuestas'!$A$8:$AA$8,0))="—",3)))</f>
        <v>0</v>
      </c>
      <c r="AA15" s="34">
        <f>'Registro de respuestas'!AB15</f>
        <v>9</v>
      </c>
      <c r="AB15" s="31">
        <f>'Registro de respuestas'!AC15</f>
        <v>15</v>
      </c>
      <c r="AC15" s="34">
        <f>'Registro de respuestas'!AD15</f>
        <v>0</v>
      </c>
    </row>
    <row r="16" spans="1:30" ht="13.4" customHeight="1" x14ac:dyDescent="0.35">
      <c r="A16" s="57">
        <v>8</v>
      </c>
      <c r="B16" s="225" t="str">
        <f>IF('Registro de respuestas'!B16="","",'Registro de respuestas'!B16)</f>
        <v>MACHACA MULLISACA, Lenin Lionel</v>
      </c>
      <c r="C16" s="143">
        <f>IF(INDEX('Registro de respuestas'!$A$1:$AA$48,MATCH($A16,'Registro de respuestas'!$A$1:$A$48,0),MATCH(C$8,'Registro de respuestas'!$A$8:$AA$8,0))="✔",2,IF(INDEX('Registro de respuestas'!$A$1:$AA$48,MATCH($A16,'Registro de respuestas'!$A$1:$A$48,0),MATCH(C$8,'Registro de respuestas'!$A$8:$AA$8,0))="X",0,IF(INDEX('Registro de respuestas'!$A$1:$AA$48,MATCH($A16,'Registro de respuestas'!$A$1:$A$48,0),MATCH(C$8,'Registro de respuestas'!$A$8:$AA$8,0))="—",3)))</f>
        <v>2</v>
      </c>
      <c r="D16" s="59">
        <f>IF(INDEX('Registro de respuestas'!$A$1:$AA$48,MATCH($A16,'Registro de respuestas'!$A$1:$A$48,0),MATCH(D$8,'Registro de respuestas'!$A$8:$AA$8,0))="✔",2,IF(INDEX('Registro de respuestas'!$A$1:$AA$48,MATCH($A16,'Registro de respuestas'!$A$1:$A$48,0),MATCH(D$8,'Registro de respuestas'!$A$8:$AA$8,0))="X",0,IF(INDEX('Registro de respuestas'!$A$1:$AA$48,MATCH($A16,'Registro de respuestas'!$A$1:$A$48,0),MATCH(D$8,'Registro de respuestas'!$A$8:$AA$8,0))="—",3)))</f>
        <v>2</v>
      </c>
      <c r="E16" s="59">
        <f>IF(INDEX('Registro de respuestas'!$A$1:$AA$48,MATCH($A16,'Registro de respuestas'!$A$1:$A$48,0),MATCH(E$8,'Registro de respuestas'!$A$8:$AA$8,0))="✔",2,IF(INDEX('Registro de respuestas'!$A$1:$AA$48,MATCH($A16,'Registro de respuestas'!$A$1:$A$48,0),MATCH(E$8,'Registro de respuestas'!$A$8:$AA$8,0))="X",0,IF(INDEX('Registro de respuestas'!$A$1:$AA$48,MATCH($A16,'Registro de respuestas'!$A$1:$A$48,0),MATCH(E$8,'Registro de respuestas'!$A$8:$AA$8,0))="—",3)))</f>
        <v>2</v>
      </c>
      <c r="F16" s="59">
        <f>IF(INDEX('Registro de respuestas'!$A$1:$AA$48,MATCH($A16,'Registro de respuestas'!$A$1:$A$48,0),MATCH(F$8,'Registro de respuestas'!$A$8:$AA$8,0))="✔",2,IF(INDEX('Registro de respuestas'!$A$1:$AA$48,MATCH($A16,'Registro de respuestas'!$A$1:$A$48,0),MATCH(F$8,'Registro de respuestas'!$A$8:$AA$8,0))="X",0,IF(INDEX('Registro de respuestas'!$A$1:$AA$48,MATCH($A16,'Registro de respuestas'!$A$1:$A$48,0),MATCH(F$8,'Registro de respuestas'!$A$8:$AA$8,0))="—",3)))</f>
        <v>2</v>
      </c>
      <c r="G16" s="59">
        <f>IF(INDEX('Registro de respuestas'!$A$1:$AA$48,MATCH($A16,'Registro de respuestas'!$A$1:$A$48,0),MATCH(G$8,'Registro de respuestas'!$A$8:$AA$8,0))="✔",2,IF(INDEX('Registro de respuestas'!$A$1:$AA$48,MATCH($A16,'Registro de respuestas'!$A$1:$A$48,0),MATCH(G$8,'Registro de respuestas'!$A$8:$AA$8,0))="X",0,IF(INDEX('Registro de respuestas'!$A$1:$AA$48,MATCH($A16,'Registro de respuestas'!$A$1:$A$48,0),MATCH(G$8,'Registro de respuestas'!$A$8:$AA$8,0))="—",3)))</f>
        <v>0</v>
      </c>
      <c r="H16" s="59">
        <f>IF(INDEX('Registro de respuestas'!$A$1:$AA$48,MATCH($A16,'Registro de respuestas'!$A$1:$A$48,0),MATCH(H$8,'Registro de respuestas'!$A$8:$AA$8,0))="✔",2,IF(INDEX('Registro de respuestas'!$A$1:$AA$48,MATCH($A16,'Registro de respuestas'!$A$1:$A$48,0),MATCH(H$8,'Registro de respuestas'!$A$8:$AA$8,0))="X",0,IF(INDEX('Registro de respuestas'!$A$1:$AA$48,MATCH($A16,'Registro de respuestas'!$A$1:$A$48,0),MATCH(H$8,'Registro de respuestas'!$A$8:$AA$8,0))="—",3)))</f>
        <v>0</v>
      </c>
      <c r="I16" s="59">
        <f>IF(INDEX('Registro de respuestas'!$A$1:$AA$48,MATCH($A16,'Registro de respuestas'!$A$1:$A$48,0),MATCH(I$8,'Registro de respuestas'!$A$8:$AA$8,0))="✔",2,IF(INDEX('Registro de respuestas'!$A$1:$AA$48,MATCH($A16,'Registro de respuestas'!$A$1:$A$48,0),MATCH(I$8,'Registro de respuestas'!$A$8:$AA$8,0))="X",0,IF(INDEX('Registro de respuestas'!$A$1:$AA$48,MATCH($A16,'Registro de respuestas'!$A$1:$A$48,0),MATCH(I$8,'Registro de respuestas'!$A$8:$AA$8,0))="—",3)))</f>
        <v>0</v>
      </c>
      <c r="J16" s="59">
        <f>IF(INDEX('Registro de respuestas'!$A$1:$AA$48,MATCH($A16,'Registro de respuestas'!$A$1:$A$48,0),MATCH(J$8,'Registro de respuestas'!$A$8:$AA$8,0))="✔",2,IF(INDEX('Registro de respuestas'!$A$1:$AA$48,MATCH($A16,'Registro de respuestas'!$A$1:$A$48,0),MATCH(J$8,'Registro de respuestas'!$A$8:$AA$8,0))="X",0,IF(INDEX('Registro de respuestas'!$A$1:$AA$48,MATCH($A16,'Registro de respuestas'!$A$1:$A$48,0),MATCH(J$8,'Registro de respuestas'!$A$8:$AA$8,0))="—",3)))</f>
        <v>0</v>
      </c>
      <c r="K16" s="59">
        <f>IF(INDEX('Registro de respuestas'!$A$1:$AA$48,MATCH($A16,'Registro de respuestas'!$A$1:$A$48,0),MATCH(K$8,'Registro de respuestas'!$A$8:$AA$8,0))="✔",2,IF(INDEX('Registro de respuestas'!$A$1:$AA$48,MATCH($A16,'Registro de respuestas'!$A$1:$A$48,0),MATCH(K$8,'Registro de respuestas'!$A$8:$AA$8,0))="X",0,IF(INDEX('Registro de respuestas'!$A$1:$AA$48,MATCH($A16,'Registro de respuestas'!$A$1:$A$48,0),MATCH(K$8,'Registro de respuestas'!$A$8:$AA$8,0))="—",3)))</f>
        <v>0</v>
      </c>
      <c r="L16" s="59">
        <f>IF(INDEX('Registro de respuestas'!$A$1:$AA$48,MATCH($A16,'Registro de respuestas'!$A$1:$A$48,0),MATCH(L$8,'Registro de respuestas'!$A$8:$AA$8,0))="✔",2,IF(INDEX('Registro de respuestas'!$A$1:$AA$48,MATCH($A16,'Registro de respuestas'!$A$1:$A$48,0),MATCH(L$8,'Registro de respuestas'!$A$8:$AA$8,0))="X",0,IF(INDEX('Registro de respuestas'!$A$1:$AA$48,MATCH($A16,'Registro de respuestas'!$A$1:$A$48,0),MATCH(L$8,'Registro de respuestas'!$A$8:$AA$8,0))="—",3)))</f>
        <v>0</v>
      </c>
      <c r="M16" s="59">
        <f>IF(INDEX('Registro de respuestas'!$A$1:$AA$48,MATCH($A16,'Registro de respuestas'!$A$1:$A$48,0),MATCH(M$8,'Registro de respuestas'!$A$8:$AA$8,0))="✔",2,IF(INDEX('Registro de respuestas'!$A$1:$AA$48,MATCH($A16,'Registro de respuestas'!$A$1:$A$48,0),MATCH(M$8,'Registro de respuestas'!$A$8:$AA$8,0))="X",0,IF(INDEX('Registro de respuestas'!$A$1:$AA$48,MATCH($A16,'Registro de respuestas'!$A$1:$A$48,0),MATCH(M$8,'Registro de respuestas'!$A$8:$AA$8,0))="—",3)))</f>
        <v>0</v>
      </c>
      <c r="N16" s="59">
        <f>IF(INDEX('Registro de respuestas'!$A$1:$AA$48,MATCH($A16,'Registro de respuestas'!$A$1:$A$48,0),MATCH(N$8,'Registro de respuestas'!$A$8:$AA$8,0))="✔",2,IF(INDEX('Registro de respuestas'!$A$1:$AA$48,MATCH($A16,'Registro de respuestas'!$A$1:$A$48,0),MATCH(N$8,'Registro de respuestas'!$A$8:$AA$8,0))="X",0,IF(INDEX('Registro de respuestas'!$A$1:$AA$48,MATCH($A16,'Registro de respuestas'!$A$1:$A$48,0),MATCH(N$8,'Registro de respuestas'!$A$8:$AA$8,0))="—",3)))</f>
        <v>0</v>
      </c>
      <c r="O16" s="59">
        <f>IF(INDEX('Registro de respuestas'!$A$1:$AA$48,MATCH($A16,'Registro de respuestas'!$A$1:$A$48,0),MATCH(O$8,'Registro de respuestas'!$A$8:$AA$8,0))="✔",2,IF(INDEX('Registro de respuestas'!$A$1:$AA$48,MATCH($A16,'Registro de respuestas'!$A$1:$A$48,0),MATCH(O$8,'Registro de respuestas'!$A$8:$AA$8,0))="X",0,IF(INDEX('Registro de respuestas'!$A$1:$AA$48,MATCH($A16,'Registro de respuestas'!$A$1:$A$48,0),MATCH(O$8,'Registro de respuestas'!$A$8:$AA$8,0))="—",3)))</f>
        <v>0</v>
      </c>
      <c r="P16" s="140">
        <f>IF(INDEX('Registro de respuestas'!$A$1:$AA$48,MATCH($A16,'Registro de respuestas'!$A$1:$A$48,0),MATCH(P$8,'Registro de respuestas'!$A$8:$AA$8,0))="✔",2,IF(INDEX('Registro de respuestas'!$A$1:$AA$48,MATCH($A16,'Registro de respuestas'!$A$1:$A$48,0),MATCH(P$8,'Registro de respuestas'!$A$8:$AA$8,0))="X",0,IF(INDEX('Registro de respuestas'!$A$1:$AA$48,MATCH($A16,'Registro de respuestas'!$A$1:$A$48,0),MATCH(P$8,'Registro de respuestas'!$A$8:$AA$8,0))="—",3)))</f>
        <v>0</v>
      </c>
      <c r="Q16" s="60">
        <f>IF(INDEX('Registro de respuestas'!$A$1:$AA$48,MATCH($A16,'Registro de respuestas'!$A$1:$A$48,0),MATCH(Q$8,'Registro de respuestas'!$A$8:$AA$8,0))="✔",2,IF(INDEX('Registro de respuestas'!$A$1:$AA$48,MATCH($A16,'Registro de respuestas'!$A$1:$A$48,0),MATCH(Q$8,'Registro de respuestas'!$A$8:$AA$8,0))="X",0,IF(INDEX('Registro de respuestas'!$A$1:$AA$48,MATCH($A16,'Registro de respuestas'!$A$1:$A$48,0),MATCH(Q$8,'Registro de respuestas'!$A$8:$AA$8,0))="—",3)))</f>
        <v>2</v>
      </c>
      <c r="R16" s="59">
        <f>IF(INDEX('Registro de respuestas'!$A$1:$AA$48,MATCH($A16,'Registro de respuestas'!$A$1:$A$48,0),MATCH(R$8,'Registro de respuestas'!$A$8:$AA$8,0))="✔",2,IF(INDEX('Registro de respuestas'!$A$1:$AA$48,MATCH($A16,'Registro de respuestas'!$A$1:$A$48,0),MATCH(R$8,'Registro de respuestas'!$A$8:$AA$8,0))="X",0,IF(INDEX('Registro de respuestas'!$A$1:$AA$48,MATCH($A16,'Registro de respuestas'!$A$1:$A$48,0),MATCH(R$8,'Registro de respuestas'!$A$8:$AA$8,0))="—",3)))</f>
        <v>2</v>
      </c>
      <c r="S16" s="59">
        <f>IF(INDEX('Registro de respuestas'!$A$1:$AA$48,MATCH($A16,'Registro de respuestas'!$A$1:$A$48,0),MATCH(S$8,'Registro de respuestas'!$A$8:$AA$8,0))="✔",2,IF(INDEX('Registro de respuestas'!$A$1:$AA$48,MATCH($A16,'Registro de respuestas'!$A$1:$A$48,0),MATCH(S$8,'Registro de respuestas'!$A$8:$AA$8,0))="X",0,IF(INDEX('Registro de respuestas'!$A$1:$AA$48,MATCH($A16,'Registro de respuestas'!$A$1:$A$48,0),MATCH(S$8,'Registro de respuestas'!$A$8:$AA$8,0))="—",3)))</f>
        <v>2</v>
      </c>
      <c r="T16" s="59">
        <f>IF(INDEX('Registro de respuestas'!$A$1:$AA$48,MATCH($A16,'Registro de respuestas'!$A$1:$A$48,0),MATCH(T$8,'Registro de respuestas'!$A$8:$AA$8,0))="✔",2,IF(INDEX('Registro de respuestas'!$A$1:$AA$48,MATCH($A16,'Registro de respuestas'!$A$1:$A$48,0),MATCH(T$8,'Registro de respuestas'!$A$8:$AA$8,0))="X",0,IF(INDEX('Registro de respuestas'!$A$1:$AA$48,MATCH($A16,'Registro de respuestas'!$A$1:$A$48,0),MATCH(T$8,'Registro de respuestas'!$A$8:$AA$8,0))="—",3)))</f>
        <v>0</v>
      </c>
      <c r="U16" s="59">
        <f>IF(INDEX('Registro de respuestas'!$A$1:$AA$48,MATCH($A16,'Registro de respuestas'!$A$1:$A$48,0),MATCH(U$8,'Registro de respuestas'!$A$8:$AA$8,0))="✔",2,IF(INDEX('Registro de respuestas'!$A$1:$AA$48,MATCH($A16,'Registro de respuestas'!$A$1:$A$48,0),MATCH(U$8,'Registro de respuestas'!$A$8:$AA$8,0))="X",0,IF(INDEX('Registro de respuestas'!$A$1:$AA$48,MATCH($A16,'Registro de respuestas'!$A$1:$A$48,0),MATCH(U$8,'Registro de respuestas'!$A$8:$AA$8,0))="—",3)))</f>
        <v>0</v>
      </c>
      <c r="V16" s="61">
        <f>IF(INDEX('Registro de respuestas'!$A$1:$AA$48,MATCH($A16,'Registro de respuestas'!$A$1:$A$48,0),MATCH(V$8,'Registro de respuestas'!$A$8:$AA$8,0))="✔",2,IF(INDEX('Registro de respuestas'!$A$1:$AA$48,MATCH($A16,'Registro de respuestas'!$A$1:$A$48,0),MATCH(V$8,'Registro de respuestas'!$A$8:$AA$8,0))="X",0,IF(INDEX('Registro de respuestas'!$A$1:$AA$48,MATCH($A16,'Registro de respuestas'!$A$1:$A$48,0),MATCH(V$8,'Registro de respuestas'!$A$8:$AA$8,0))="—",3)))</f>
        <v>0</v>
      </c>
      <c r="W16" s="143">
        <f>IF(INDEX('Registro de respuestas'!$A$1:$AA$48,MATCH($A16,'Registro de respuestas'!$A$1:$A$48,0),MATCH(W$8,'Registro de respuestas'!$A$8:$AA$8,0))="✔",2,IF(INDEX('Registro de respuestas'!$A$1:$AA$48,MATCH($A16,'Registro de respuestas'!$A$1:$A$48,0),MATCH(W$8,'Registro de respuestas'!$A$8:$AA$8,0))="X",0,IF(INDEX('Registro de respuestas'!$A$1:$AA$48,MATCH($A16,'Registro de respuestas'!$A$1:$A$48,0),MATCH(W$8,'Registro de respuestas'!$A$8:$AA$8,0))="—",3)))</f>
        <v>2</v>
      </c>
      <c r="X16" s="59">
        <f>IF(INDEX('Registro de respuestas'!$A$1:$AA$48,MATCH($A16,'Registro de respuestas'!$A$1:$A$48,0),MATCH(X$8,'Registro de respuestas'!$A$8:$AA$8,0))="✔",2,IF(INDEX('Registro de respuestas'!$A$1:$AA$48,MATCH($A16,'Registro de respuestas'!$A$1:$A$48,0),MATCH(X$8,'Registro de respuestas'!$A$8:$AA$8,0))="X",0,IF(INDEX('Registro de respuestas'!$A$1:$AA$48,MATCH($A16,'Registro de respuestas'!$A$1:$A$48,0),MATCH(X$8,'Registro de respuestas'!$A$8:$AA$8,0))="—",3)))</f>
        <v>2</v>
      </c>
      <c r="Y16" s="59">
        <f>IF(INDEX('Registro de respuestas'!$A$1:$AA$48,MATCH($A16,'Registro de respuestas'!$A$1:$A$48,0),MATCH(Y$8,'Registro de respuestas'!$A$8:$AA$8,0))="✔",2,IF(INDEX('Registro de respuestas'!$A$1:$AA$48,MATCH($A16,'Registro de respuestas'!$A$1:$A$48,0),MATCH(Y$8,'Registro de respuestas'!$A$8:$AA$8,0))="X",0,IF(INDEX('Registro de respuestas'!$A$1:$AA$48,MATCH($A16,'Registro de respuestas'!$A$1:$A$48,0),MATCH(Y$8,'Registro de respuestas'!$A$8:$AA$8,0))="—",3)))</f>
        <v>0</v>
      </c>
      <c r="Z16" s="61">
        <f>IF(INDEX('Registro de respuestas'!$A$1:$AA$48,MATCH($A16,'Registro de respuestas'!$A$1:$A$48,0),MATCH(Z$8,'Registro de respuestas'!$A$8:$AA$8,0))="✔",2,IF(INDEX('Registro de respuestas'!$A$1:$AA$48,MATCH($A16,'Registro de respuestas'!$A$1:$A$48,0),MATCH(Z$8,'Registro de respuestas'!$A$8:$AA$8,0))="X",0,IF(INDEX('Registro de respuestas'!$A$1:$AA$48,MATCH($A16,'Registro de respuestas'!$A$1:$A$48,0),MATCH(Z$8,'Registro de respuestas'!$A$8:$AA$8,0))="—",3)))</f>
        <v>0</v>
      </c>
      <c r="AA16" s="34">
        <f>'Registro de respuestas'!AB16</f>
        <v>9</v>
      </c>
      <c r="AB16" s="31">
        <f>'Registro de respuestas'!AC16</f>
        <v>15</v>
      </c>
      <c r="AC16" s="34">
        <f>'Registro de respuestas'!AD16</f>
        <v>0</v>
      </c>
    </row>
    <row r="17" spans="1:29" ht="13.4" customHeight="1" x14ac:dyDescent="0.35">
      <c r="A17" s="57">
        <v>9</v>
      </c>
      <c r="B17" s="225" t="str">
        <f>IF('Registro de respuestas'!B17="","",'Registro de respuestas'!B17)</f>
        <v>MOLINA HUILLCA, Anthony Criezman</v>
      </c>
      <c r="C17" s="143">
        <f>IF(INDEX('Registro de respuestas'!$A$1:$AA$48,MATCH($A17,'Registro de respuestas'!$A$1:$A$48,0),MATCH(C$8,'Registro de respuestas'!$A$8:$AA$8,0))="✔",2,IF(INDEX('Registro de respuestas'!$A$1:$AA$48,MATCH($A17,'Registro de respuestas'!$A$1:$A$48,0),MATCH(C$8,'Registro de respuestas'!$A$8:$AA$8,0))="X",0,IF(INDEX('Registro de respuestas'!$A$1:$AA$48,MATCH($A17,'Registro de respuestas'!$A$1:$A$48,0),MATCH(C$8,'Registro de respuestas'!$A$8:$AA$8,0))="—",3)))</f>
        <v>2</v>
      </c>
      <c r="D17" s="59">
        <f>IF(INDEX('Registro de respuestas'!$A$1:$AA$48,MATCH($A17,'Registro de respuestas'!$A$1:$A$48,0),MATCH(D$8,'Registro de respuestas'!$A$8:$AA$8,0))="✔",2,IF(INDEX('Registro de respuestas'!$A$1:$AA$48,MATCH($A17,'Registro de respuestas'!$A$1:$A$48,0),MATCH(D$8,'Registro de respuestas'!$A$8:$AA$8,0))="X",0,IF(INDEX('Registro de respuestas'!$A$1:$AA$48,MATCH($A17,'Registro de respuestas'!$A$1:$A$48,0),MATCH(D$8,'Registro de respuestas'!$A$8:$AA$8,0))="—",3)))</f>
        <v>2</v>
      </c>
      <c r="E17" s="59">
        <f>IF(INDEX('Registro de respuestas'!$A$1:$AA$48,MATCH($A17,'Registro de respuestas'!$A$1:$A$48,0),MATCH(E$8,'Registro de respuestas'!$A$8:$AA$8,0))="✔",2,IF(INDEX('Registro de respuestas'!$A$1:$AA$48,MATCH($A17,'Registro de respuestas'!$A$1:$A$48,0),MATCH(E$8,'Registro de respuestas'!$A$8:$AA$8,0))="X",0,IF(INDEX('Registro de respuestas'!$A$1:$AA$48,MATCH($A17,'Registro de respuestas'!$A$1:$A$48,0),MATCH(E$8,'Registro de respuestas'!$A$8:$AA$8,0))="—",3)))</f>
        <v>2</v>
      </c>
      <c r="F17" s="59">
        <f>IF(INDEX('Registro de respuestas'!$A$1:$AA$48,MATCH($A17,'Registro de respuestas'!$A$1:$A$48,0),MATCH(F$8,'Registro de respuestas'!$A$8:$AA$8,0))="✔",2,IF(INDEX('Registro de respuestas'!$A$1:$AA$48,MATCH($A17,'Registro de respuestas'!$A$1:$A$48,0),MATCH(F$8,'Registro de respuestas'!$A$8:$AA$8,0))="X",0,IF(INDEX('Registro de respuestas'!$A$1:$AA$48,MATCH($A17,'Registro de respuestas'!$A$1:$A$48,0),MATCH(F$8,'Registro de respuestas'!$A$8:$AA$8,0))="—",3)))</f>
        <v>2</v>
      </c>
      <c r="G17" s="59">
        <f>IF(INDEX('Registro de respuestas'!$A$1:$AA$48,MATCH($A17,'Registro de respuestas'!$A$1:$A$48,0),MATCH(G$8,'Registro de respuestas'!$A$8:$AA$8,0))="✔",2,IF(INDEX('Registro de respuestas'!$A$1:$AA$48,MATCH($A17,'Registro de respuestas'!$A$1:$A$48,0),MATCH(G$8,'Registro de respuestas'!$A$8:$AA$8,0))="X",0,IF(INDEX('Registro de respuestas'!$A$1:$AA$48,MATCH($A17,'Registro de respuestas'!$A$1:$A$48,0),MATCH(G$8,'Registro de respuestas'!$A$8:$AA$8,0))="—",3)))</f>
        <v>0</v>
      </c>
      <c r="H17" s="59">
        <f>IF(INDEX('Registro de respuestas'!$A$1:$AA$48,MATCH($A17,'Registro de respuestas'!$A$1:$A$48,0),MATCH(H$8,'Registro de respuestas'!$A$8:$AA$8,0))="✔",2,IF(INDEX('Registro de respuestas'!$A$1:$AA$48,MATCH($A17,'Registro de respuestas'!$A$1:$A$48,0),MATCH(H$8,'Registro de respuestas'!$A$8:$AA$8,0))="X",0,IF(INDEX('Registro de respuestas'!$A$1:$AA$48,MATCH($A17,'Registro de respuestas'!$A$1:$A$48,0),MATCH(H$8,'Registro de respuestas'!$A$8:$AA$8,0))="—",3)))</f>
        <v>2</v>
      </c>
      <c r="I17" s="59">
        <f>IF(INDEX('Registro de respuestas'!$A$1:$AA$48,MATCH($A17,'Registro de respuestas'!$A$1:$A$48,0),MATCH(I$8,'Registro de respuestas'!$A$8:$AA$8,0))="✔",2,IF(INDEX('Registro de respuestas'!$A$1:$AA$48,MATCH($A17,'Registro de respuestas'!$A$1:$A$48,0),MATCH(I$8,'Registro de respuestas'!$A$8:$AA$8,0))="X",0,IF(INDEX('Registro de respuestas'!$A$1:$AA$48,MATCH($A17,'Registro de respuestas'!$A$1:$A$48,0),MATCH(I$8,'Registro de respuestas'!$A$8:$AA$8,0))="—",3)))</f>
        <v>2</v>
      </c>
      <c r="J17" s="59">
        <f>IF(INDEX('Registro de respuestas'!$A$1:$AA$48,MATCH($A17,'Registro de respuestas'!$A$1:$A$48,0),MATCH(J$8,'Registro de respuestas'!$A$8:$AA$8,0))="✔",2,IF(INDEX('Registro de respuestas'!$A$1:$AA$48,MATCH($A17,'Registro de respuestas'!$A$1:$A$48,0),MATCH(J$8,'Registro de respuestas'!$A$8:$AA$8,0))="X",0,IF(INDEX('Registro de respuestas'!$A$1:$AA$48,MATCH($A17,'Registro de respuestas'!$A$1:$A$48,0),MATCH(J$8,'Registro de respuestas'!$A$8:$AA$8,0))="—",3)))</f>
        <v>2</v>
      </c>
      <c r="K17" s="59">
        <f>IF(INDEX('Registro de respuestas'!$A$1:$AA$48,MATCH($A17,'Registro de respuestas'!$A$1:$A$48,0),MATCH(K$8,'Registro de respuestas'!$A$8:$AA$8,0))="✔",2,IF(INDEX('Registro de respuestas'!$A$1:$AA$48,MATCH($A17,'Registro de respuestas'!$A$1:$A$48,0),MATCH(K$8,'Registro de respuestas'!$A$8:$AA$8,0))="X",0,IF(INDEX('Registro de respuestas'!$A$1:$AA$48,MATCH($A17,'Registro de respuestas'!$A$1:$A$48,0),MATCH(K$8,'Registro de respuestas'!$A$8:$AA$8,0))="—",3)))</f>
        <v>2</v>
      </c>
      <c r="L17" s="59">
        <f>IF(INDEX('Registro de respuestas'!$A$1:$AA$48,MATCH($A17,'Registro de respuestas'!$A$1:$A$48,0),MATCH(L$8,'Registro de respuestas'!$A$8:$AA$8,0))="✔",2,IF(INDEX('Registro de respuestas'!$A$1:$AA$48,MATCH($A17,'Registro de respuestas'!$A$1:$A$48,0),MATCH(L$8,'Registro de respuestas'!$A$8:$AA$8,0))="X",0,IF(INDEX('Registro de respuestas'!$A$1:$AA$48,MATCH($A17,'Registro de respuestas'!$A$1:$A$48,0),MATCH(L$8,'Registro de respuestas'!$A$8:$AA$8,0))="—",3)))</f>
        <v>2</v>
      </c>
      <c r="M17" s="59">
        <f>IF(INDEX('Registro de respuestas'!$A$1:$AA$48,MATCH($A17,'Registro de respuestas'!$A$1:$A$48,0),MATCH(M$8,'Registro de respuestas'!$A$8:$AA$8,0))="✔",2,IF(INDEX('Registro de respuestas'!$A$1:$AA$48,MATCH($A17,'Registro de respuestas'!$A$1:$A$48,0),MATCH(M$8,'Registro de respuestas'!$A$8:$AA$8,0))="X",0,IF(INDEX('Registro de respuestas'!$A$1:$AA$48,MATCH($A17,'Registro de respuestas'!$A$1:$A$48,0),MATCH(M$8,'Registro de respuestas'!$A$8:$AA$8,0))="—",3)))</f>
        <v>2</v>
      </c>
      <c r="N17" s="59">
        <f>IF(INDEX('Registro de respuestas'!$A$1:$AA$48,MATCH($A17,'Registro de respuestas'!$A$1:$A$48,0),MATCH(N$8,'Registro de respuestas'!$A$8:$AA$8,0))="✔",2,IF(INDEX('Registro de respuestas'!$A$1:$AA$48,MATCH($A17,'Registro de respuestas'!$A$1:$A$48,0),MATCH(N$8,'Registro de respuestas'!$A$8:$AA$8,0))="X",0,IF(INDEX('Registro de respuestas'!$A$1:$AA$48,MATCH($A17,'Registro de respuestas'!$A$1:$A$48,0),MATCH(N$8,'Registro de respuestas'!$A$8:$AA$8,0))="—",3)))</f>
        <v>2</v>
      </c>
      <c r="O17" s="59">
        <f>IF(INDEX('Registro de respuestas'!$A$1:$AA$48,MATCH($A17,'Registro de respuestas'!$A$1:$A$48,0),MATCH(O$8,'Registro de respuestas'!$A$8:$AA$8,0))="✔",2,IF(INDEX('Registro de respuestas'!$A$1:$AA$48,MATCH($A17,'Registro de respuestas'!$A$1:$A$48,0),MATCH(O$8,'Registro de respuestas'!$A$8:$AA$8,0))="X",0,IF(INDEX('Registro de respuestas'!$A$1:$AA$48,MATCH($A17,'Registro de respuestas'!$A$1:$A$48,0),MATCH(O$8,'Registro de respuestas'!$A$8:$AA$8,0))="—",3)))</f>
        <v>2</v>
      </c>
      <c r="P17" s="140">
        <f>IF(INDEX('Registro de respuestas'!$A$1:$AA$48,MATCH($A17,'Registro de respuestas'!$A$1:$A$48,0),MATCH(P$8,'Registro de respuestas'!$A$8:$AA$8,0))="✔",2,IF(INDEX('Registro de respuestas'!$A$1:$AA$48,MATCH($A17,'Registro de respuestas'!$A$1:$A$48,0),MATCH(P$8,'Registro de respuestas'!$A$8:$AA$8,0))="X",0,IF(INDEX('Registro de respuestas'!$A$1:$AA$48,MATCH($A17,'Registro de respuestas'!$A$1:$A$48,0),MATCH(P$8,'Registro de respuestas'!$A$8:$AA$8,0))="—",3)))</f>
        <v>0</v>
      </c>
      <c r="Q17" s="60">
        <f>IF(INDEX('Registro de respuestas'!$A$1:$AA$48,MATCH($A17,'Registro de respuestas'!$A$1:$A$48,0),MATCH(Q$8,'Registro de respuestas'!$A$8:$AA$8,0))="✔",2,IF(INDEX('Registro de respuestas'!$A$1:$AA$48,MATCH($A17,'Registro de respuestas'!$A$1:$A$48,0),MATCH(Q$8,'Registro de respuestas'!$A$8:$AA$8,0))="X",0,IF(INDEX('Registro de respuestas'!$A$1:$AA$48,MATCH($A17,'Registro de respuestas'!$A$1:$A$48,0),MATCH(Q$8,'Registro de respuestas'!$A$8:$AA$8,0))="—",3)))</f>
        <v>2</v>
      </c>
      <c r="R17" s="59">
        <f>IF(INDEX('Registro de respuestas'!$A$1:$AA$48,MATCH($A17,'Registro de respuestas'!$A$1:$A$48,0),MATCH(R$8,'Registro de respuestas'!$A$8:$AA$8,0))="✔",2,IF(INDEX('Registro de respuestas'!$A$1:$AA$48,MATCH($A17,'Registro de respuestas'!$A$1:$A$48,0),MATCH(R$8,'Registro de respuestas'!$A$8:$AA$8,0))="X",0,IF(INDEX('Registro de respuestas'!$A$1:$AA$48,MATCH($A17,'Registro de respuestas'!$A$1:$A$48,0),MATCH(R$8,'Registro de respuestas'!$A$8:$AA$8,0))="—",3)))</f>
        <v>2</v>
      </c>
      <c r="S17" s="59">
        <f>IF(INDEX('Registro de respuestas'!$A$1:$AA$48,MATCH($A17,'Registro de respuestas'!$A$1:$A$48,0),MATCH(S$8,'Registro de respuestas'!$A$8:$AA$8,0))="✔",2,IF(INDEX('Registro de respuestas'!$A$1:$AA$48,MATCH($A17,'Registro de respuestas'!$A$1:$A$48,0),MATCH(S$8,'Registro de respuestas'!$A$8:$AA$8,0))="X",0,IF(INDEX('Registro de respuestas'!$A$1:$AA$48,MATCH($A17,'Registro de respuestas'!$A$1:$A$48,0),MATCH(S$8,'Registro de respuestas'!$A$8:$AA$8,0))="—",3)))</f>
        <v>2</v>
      </c>
      <c r="T17" s="59">
        <f>IF(INDEX('Registro de respuestas'!$A$1:$AA$48,MATCH($A17,'Registro de respuestas'!$A$1:$A$48,0),MATCH(T$8,'Registro de respuestas'!$A$8:$AA$8,0))="✔",2,IF(INDEX('Registro de respuestas'!$A$1:$AA$48,MATCH($A17,'Registro de respuestas'!$A$1:$A$48,0),MATCH(T$8,'Registro de respuestas'!$A$8:$AA$8,0))="X",0,IF(INDEX('Registro de respuestas'!$A$1:$AA$48,MATCH($A17,'Registro de respuestas'!$A$1:$A$48,0),MATCH(T$8,'Registro de respuestas'!$A$8:$AA$8,0))="—",3)))</f>
        <v>2</v>
      </c>
      <c r="U17" s="59">
        <f>IF(INDEX('Registro de respuestas'!$A$1:$AA$48,MATCH($A17,'Registro de respuestas'!$A$1:$A$48,0),MATCH(U$8,'Registro de respuestas'!$A$8:$AA$8,0))="✔",2,IF(INDEX('Registro de respuestas'!$A$1:$AA$48,MATCH($A17,'Registro de respuestas'!$A$1:$A$48,0),MATCH(U$8,'Registro de respuestas'!$A$8:$AA$8,0))="X",0,IF(INDEX('Registro de respuestas'!$A$1:$AA$48,MATCH($A17,'Registro de respuestas'!$A$1:$A$48,0),MATCH(U$8,'Registro de respuestas'!$A$8:$AA$8,0))="—",3)))</f>
        <v>2</v>
      </c>
      <c r="V17" s="61">
        <f>IF(INDEX('Registro de respuestas'!$A$1:$AA$48,MATCH($A17,'Registro de respuestas'!$A$1:$A$48,0),MATCH(V$8,'Registro de respuestas'!$A$8:$AA$8,0))="✔",2,IF(INDEX('Registro de respuestas'!$A$1:$AA$48,MATCH($A17,'Registro de respuestas'!$A$1:$A$48,0),MATCH(V$8,'Registro de respuestas'!$A$8:$AA$8,0))="X",0,IF(INDEX('Registro de respuestas'!$A$1:$AA$48,MATCH($A17,'Registro de respuestas'!$A$1:$A$48,0),MATCH(V$8,'Registro de respuestas'!$A$8:$AA$8,0))="—",3)))</f>
        <v>0</v>
      </c>
      <c r="W17" s="143">
        <f>IF(INDEX('Registro de respuestas'!$A$1:$AA$48,MATCH($A17,'Registro de respuestas'!$A$1:$A$48,0),MATCH(W$8,'Registro de respuestas'!$A$8:$AA$8,0))="✔",2,IF(INDEX('Registro de respuestas'!$A$1:$AA$48,MATCH($A17,'Registro de respuestas'!$A$1:$A$48,0),MATCH(W$8,'Registro de respuestas'!$A$8:$AA$8,0))="X",0,IF(INDEX('Registro de respuestas'!$A$1:$AA$48,MATCH($A17,'Registro de respuestas'!$A$1:$A$48,0),MATCH(W$8,'Registro de respuestas'!$A$8:$AA$8,0))="—",3)))</f>
        <v>2</v>
      </c>
      <c r="X17" s="59">
        <f>IF(INDEX('Registro de respuestas'!$A$1:$AA$48,MATCH($A17,'Registro de respuestas'!$A$1:$A$48,0),MATCH(X$8,'Registro de respuestas'!$A$8:$AA$8,0))="✔",2,IF(INDEX('Registro de respuestas'!$A$1:$AA$48,MATCH($A17,'Registro de respuestas'!$A$1:$A$48,0),MATCH(X$8,'Registro de respuestas'!$A$8:$AA$8,0))="X",0,IF(INDEX('Registro de respuestas'!$A$1:$AA$48,MATCH($A17,'Registro de respuestas'!$A$1:$A$48,0),MATCH(X$8,'Registro de respuestas'!$A$8:$AA$8,0))="—",3)))</f>
        <v>2</v>
      </c>
      <c r="Y17" s="59">
        <f>IF(INDEX('Registro de respuestas'!$A$1:$AA$48,MATCH($A17,'Registro de respuestas'!$A$1:$A$48,0),MATCH(Y$8,'Registro de respuestas'!$A$8:$AA$8,0))="✔",2,IF(INDEX('Registro de respuestas'!$A$1:$AA$48,MATCH($A17,'Registro de respuestas'!$A$1:$A$48,0),MATCH(Y$8,'Registro de respuestas'!$A$8:$AA$8,0))="X",0,IF(INDEX('Registro de respuestas'!$A$1:$AA$48,MATCH($A17,'Registro de respuestas'!$A$1:$A$48,0),MATCH(Y$8,'Registro de respuestas'!$A$8:$AA$8,0))="—",3)))</f>
        <v>0</v>
      </c>
      <c r="Z17" s="61">
        <f>IF(INDEX('Registro de respuestas'!$A$1:$AA$48,MATCH($A17,'Registro de respuestas'!$A$1:$A$48,0),MATCH(Z$8,'Registro de respuestas'!$A$8:$AA$8,0))="✔",2,IF(INDEX('Registro de respuestas'!$A$1:$AA$48,MATCH($A17,'Registro de respuestas'!$A$1:$A$48,0),MATCH(Z$8,'Registro de respuestas'!$A$8:$AA$8,0))="X",0,IF(INDEX('Registro de respuestas'!$A$1:$AA$48,MATCH($A17,'Registro de respuestas'!$A$1:$A$48,0),MATCH(Z$8,'Registro de respuestas'!$A$8:$AA$8,0))="—",3)))</f>
        <v>0</v>
      </c>
      <c r="AA17" s="34">
        <f>'Registro de respuestas'!AB17</f>
        <v>19</v>
      </c>
      <c r="AB17" s="31">
        <f>'Registro de respuestas'!AC17</f>
        <v>5</v>
      </c>
      <c r="AC17" s="34">
        <f>'Registro de respuestas'!AD17</f>
        <v>0</v>
      </c>
    </row>
    <row r="18" spans="1:29" ht="13.4" customHeight="1" x14ac:dyDescent="0.35">
      <c r="A18" s="57">
        <v>10</v>
      </c>
      <c r="B18" s="225" t="str">
        <f>IF('Registro de respuestas'!B18="","",'Registro de respuestas'!B18)</f>
        <v>MUELLE HANCCO, Antuhan Piero Evans</v>
      </c>
      <c r="C18" s="143">
        <f>IF(INDEX('Registro de respuestas'!$A$1:$AA$48,MATCH($A18,'Registro de respuestas'!$A$1:$A$48,0),MATCH(C$8,'Registro de respuestas'!$A$8:$AA$8,0))="✔",2,IF(INDEX('Registro de respuestas'!$A$1:$AA$48,MATCH($A18,'Registro de respuestas'!$A$1:$A$48,0),MATCH(C$8,'Registro de respuestas'!$A$8:$AA$8,0))="X",0,IF(INDEX('Registro de respuestas'!$A$1:$AA$48,MATCH($A18,'Registro de respuestas'!$A$1:$A$48,0),MATCH(C$8,'Registro de respuestas'!$A$8:$AA$8,0))="—",3)))</f>
        <v>2</v>
      </c>
      <c r="D18" s="59">
        <f>IF(INDEX('Registro de respuestas'!$A$1:$AA$48,MATCH($A18,'Registro de respuestas'!$A$1:$A$48,0),MATCH(D$8,'Registro de respuestas'!$A$8:$AA$8,0))="✔",2,IF(INDEX('Registro de respuestas'!$A$1:$AA$48,MATCH($A18,'Registro de respuestas'!$A$1:$A$48,0),MATCH(D$8,'Registro de respuestas'!$A$8:$AA$8,0))="X",0,IF(INDEX('Registro de respuestas'!$A$1:$AA$48,MATCH($A18,'Registro de respuestas'!$A$1:$A$48,0),MATCH(D$8,'Registro de respuestas'!$A$8:$AA$8,0))="—",3)))</f>
        <v>2</v>
      </c>
      <c r="E18" s="59">
        <f>IF(INDEX('Registro de respuestas'!$A$1:$AA$48,MATCH($A18,'Registro de respuestas'!$A$1:$A$48,0),MATCH(E$8,'Registro de respuestas'!$A$8:$AA$8,0))="✔",2,IF(INDEX('Registro de respuestas'!$A$1:$AA$48,MATCH($A18,'Registro de respuestas'!$A$1:$A$48,0),MATCH(E$8,'Registro de respuestas'!$A$8:$AA$8,0))="X",0,IF(INDEX('Registro de respuestas'!$A$1:$AA$48,MATCH($A18,'Registro de respuestas'!$A$1:$A$48,0),MATCH(E$8,'Registro de respuestas'!$A$8:$AA$8,0))="—",3)))</f>
        <v>2</v>
      </c>
      <c r="F18" s="59">
        <f>IF(INDEX('Registro de respuestas'!$A$1:$AA$48,MATCH($A18,'Registro de respuestas'!$A$1:$A$48,0),MATCH(F$8,'Registro de respuestas'!$A$8:$AA$8,0))="✔",2,IF(INDEX('Registro de respuestas'!$A$1:$AA$48,MATCH($A18,'Registro de respuestas'!$A$1:$A$48,0),MATCH(F$8,'Registro de respuestas'!$A$8:$AA$8,0))="X",0,IF(INDEX('Registro de respuestas'!$A$1:$AA$48,MATCH($A18,'Registro de respuestas'!$A$1:$A$48,0),MATCH(F$8,'Registro de respuestas'!$A$8:$AA$8,0))="—",3)))</f>
        <v>2</v>
      </c>
      <c r="G18" s="59">
        <f>IF(INDEX('Registro de respuestas'!$A$1:$AA$48,MATCH($A18,'Registro de respuestas'!$A$1:$A$48,0),MATCH(G$8,'Registro de respuestas'!$A$8:$AA$8,0))="✔",2,IF(INDEX('Registro de respuestas'!$A$1:$AA$48,MATCH($A18,'Registro de respuestas'!$A$1:$A$48,0),MATCH(G$8,'Registro de respuestas'!$A$8:$AA$8,0))="X",0,IF(INDEX('Registro de respuestas'!$A$1:$AA$48,MATCH($A18,'Registro de respuestas'!$A$1:$A$48,0),MATCH(G$8,'Registro de respuestas'!$A$8:$AA$8,0))="—",3)))</f>
        <v>0</v>
      </c>
      <c r="H18" s="59">
        <f>IF(INDEX('Registro de respuestas'!$A$1:$AA$48,MATCH($A18,'Registro de respuestas'!$A$1:$A$48,0),MATCH(H$8,'Registro de respuestas'!$A$8:$AA$8,0))="✔",2,IF(INDEX('Registro de respuestas'!$A$1:$AA$48,MATCH($A18,'Registro de respuestas'!$A$1:$A$48,0),MATCH(H$8,'Registro de respuestas'!$A$8:$AA$8,0))="X",0,IF(INDEX('Registro de respuestas'!$A$1:$AA$48,MATCH($A18,'Registro de respuestas'!$A$1:$A$48,0),MATCH(H$8,'Registro de respuestas'!$A$8:$AA$8,0))="—",3)))</f>
        <v>0</v>
      </c>
      <c r="I18" s="59">
        <f>IF(INDEX('Registro de respuestas'!$A$1:$AA$48,MATCH($A18,'Registro de respuestas'!$A$1:$A$48,0),MATCH(I$8,'Registro de respuestas'!$A$8:$AA$8,0))="✔",2,IF(INDEX('Registro de respuestas'!$A$1:$AA$48,MATCH($A18,'Registro de respuestas'!$A$1:$A$48,0),MATCH(I$8,'Registro de respuestas'!$A$8:$AA$8,0))="X",0,IF(INDEX('Registro de respuestas'!$A$1:$AA$48,MATCH($A18,'Registro de respuestas'!$A$1:$A$48,0),MATCH(I$8,'Registro de respuestas'!$A$8:$AA$8,0))="—",3)))</f>
        <v>0</v>
      </c>
      <c r="J18" s="59">
        <f>IF(INDEX('Registro de respuestas'!$A$1:$AA$48,MATCH($A18,'Registro de respuestas'!$A$1:$A$48,0),MATCH(J$8,'Registro de respuestas'!$A$8:$AA$8,0))="✔",2,IF(INDEX('Registro de respuestas'!$A$1:$AA$48,MATCH($A18,'Registro de respuestas'!$A$1:$A$48,0),MATCH(J$8,'Registro de respuestas'!$A$8:$AA$8,0))="X",0,IF(INDEX('Registro de respuestas'!$A$1:$AA$48,MATCH($A18,'Registro de respuestas'!$A$1:$A$48,0),MATCH(J$8,'Registro de respuestas'!$A$8:$AA$8,0))="—",3)))</f>
        <v>0</v>
      </c>
      <c r="K18" s="59">
        <f>IF(INDEX('Registro de respuestas'!$A$1:$AA$48,MATCH($A18,'Registro de respuestas'!$A$1:$A$48,0),MATCH(K$8,'Registro de respuestas'!$A$8:$AA$8,0))="✔",2,IF(INDEX('Registro de respuestas'!$A$1:$AA$48,MATCH($A18,'Registro de respuestas'!$A$1:$A$48,0),MATCH(K$8,'Registro de respuestas'!$A$8:$AA$8,0))="X",0,IF(INDEX('Registro de respuestas'!$A$1:$AA$48,MATCH($A18,'Registro de respuestas'!$A$1:$A$48,0),MATCH(K$8,'Registro de respuestas'!$A$8:$AA$8,0))="—",3)))</f>
        <v>0</v>
      </c>
      <c r="L18" s="59">
        <f>IF(INDEX('Registro de respuestas'!$A$1:$AA$48,MATCH($A18,'Registro de respuestas'!$A$1:$A$48,0),MATCH(L$8,'Registro de respuestas'!$A$8:$AA$8,0))="✔",2,IF(INDEX('Registro de respuestas'!$A$1:$AA$48,MATCH($A18,'Registro de respuestas'!$A$1:$A$48,0),MATCH(L$8,'Registro de respuestas'!$A$8:$AA$8,0))="X",0,IF(INDEX('Registro de respuestas'!$A$1:$AA$48,MATCH($A18,'Registro de respuestas'!$A$1:$A$48,0),MATCH(L$8,'Registro de respuestas'!$A$8:$AA$8,0))="—",3)))</f>
        <v>0</v>
      </c>
      <c r="M18" s="59">
        <f>IF(INDEX('Registro de respuestas'!$A$1:$AA$48,MATCH($A18,'Registro de respuestas'!$A$1:$A$48,0),MATCH(M$8,'Registro de respuestas'!$A$8:$AA$8,0))="✔",2,IF(INDEX('Registro de respuestas'!$A$1:$AA$48,MATCH($A18,'Registro de respuestas'!$A$1:$A$48,0),MATCH(M$8,'Registro de respuestas'!$A$8:$AA$8,0))="X",0,IF(INDEX('Registro de respuestas'!$A$1:$AA$48,MATCH($A18,'Registro de respuestas'!$A$1:$A$48,0),MATCH(M$8,'Registro de respuestas'!$A$8:$AA$8,0))="—",3)))</f>
        <v>0</v>
      </c>
      <c r="N18" s="59">
        <f>IF(INDEX('Registro de respuestas'!$A$1:$AA$48,MATCH($A18,'Registro de respuestas'!$A$1:$A$48,0),MATCH(N$8,'Registro de respuestas'!$A$8:$AA$8,0))="✔",2,IF(INDEX('Registro de respuestas'!$A$1:$AA$48,MATCH($A18,'Registro de respuestas'!$A$1:$A$48,0),MATCH(N$8,'Registro de respuestas'!$A$8:$AA$8,0))="X",0,IF(INDEX('Registro de respuestas'!$A$1:$AA$48,MATCH($A18,'Registro de respuestas'!$A$1:$A$48,0),MATCH(N$8,'Registro de respuestas'!$A$8:$AA$8,0))="—",3)))</f>
        <v>0</v>
      </c>
      <c r="O18" s="59">
        <f>IF(INDEX('Registro de respuestas'!$A$1:$AA$48,MATCH($A18,'Registro de respuestas'!$A$1:$A$48,0),MATCH(O$8,'Registro de respuestas'!$A$8:$AA$8,0))="✔",2,IF(INDEX('Registro de respuestas'!$A$1:$AA$48,MATCH($A18,'Registro de respuestas'!$A$1:$A$48,0),MATCH(O$8,'Registro de respuestas'!$A$8:$AA$8,0))="X",0,IF(INDEX('Registro de respuestas'!$A$1:$AA$48,MATCH($A18,'Registro de respuestas'!$A$1:$A$48,0),MATCH(O$8,'Registro de respuestas'!$A$8:$AA$8,0))="—",3)))</f>
        <v>0</v>
      </c>
      <c r="P18" s="140">
        <f>IF(INDEX('Registro de respuestas'!$A$1:$AA$48,MATCH($A18,'Registro de respuestas'!$A$1:$A$48,0),MATCH(P$8,'Registro de respuestas'!$A$8:$AA$8,0))="✔",2,IF(INDEX('Registro de respuestas'!$A$1:$AA$48,MATCH($A18,'Registro de respuestas'!$A$1:$A$48,0),MATCH(P$8,'Registro de respuestas'!$A$8:$AA$8,0))="X",0,IF(INDEX('Registro de respuestas'!$A$1:$AA$48,MATCH($A18,'Registro de respuestas'!$A$1:$A$48,0),MATCH(P$8,'Registro de respuestas'!$A$8:$AA$8,0))="—",3)))</f>
        <v>0</v>
      </c>
      <c r="Q18" s="60">
        <f>IF(INDEX('Registro de respuestas'!$A$1:$AA$48,MATCH($A18,'Registro de respuestas'!$A$1:$A$48,0),MATCH(Q$8,'Registro de respuestas'!$A$8:$AA$8,0))="✔",2,IF(INDEX('Registro de respuestas'!$A$1:$AA$48,MATCH($A18,'Registro de respuestas'!$A$1:$A$48,0),MATCH(Q$8,'Registro de respuestas'!$A$8:$AA$8,0))="X",0,IF(INDEX('Registro de respuestas'!$A$1:$AA$48,MATCH($A18,'Registro de respuestas'!$A$1:$A$48,0),MATCH(Q$8,'Registro de respuestas'!$A$8:$AA$8,0))="—",3)))</f>
        <v>2</v>
      </c>
      <c r="R18" s="59">
        <f>IF(INDEX('Registro de respuestas'!$A$1:$AA$48,MATCH($A18,'Registro de respuestas'!$A$1:$A$48,0),MATCH(R$8,'Registro de respuestas'!$A$8:$AA$8,0))="✔",2,IF(INDEX('Registro de respuestas'!$A$1:$AA$48,MATCH($A18,'Registro de respuestas'!$A$1:$A$48,0),MATCH(R$8,'Registro de respuestas'!$A$8:$AA$8,0))="X",0,IF(INDEX('Registro de respuestas'!$A$1:$AA$48,MATCH($A18,'Registro de respuestas'!$A$1:$A$48,0),MATCH(R$8,'Registro de respuestas'!$A$8:$AA$8,0))="—",3)))</f>
        <v>2</v>
      </c>
      <c r="S18" s="59">
        <f>IF(INDEX('Registro de respuestas'!$A$1:$AA$48,MATCH($A18,'Registro de respuestas'!$A$1:$A$48,0),MATCH(S$8,'Registro de respuestas'!$A$8:$AA$8,0))="✔",2,IF(INDEX('Registro de respuestas'!$A$1:$AA$48,MATCH($A18,'Registro de respuestas'!$A$1:$A$48,0),MATCH(S$8,'Registro de respuestas'!$A$8:$AA$8,0))="X",0,IF(INDEX('Registro de respuestas'!$A$1:$AA$48,MATCH($A18,'Registro de respuestas'!$A$1:$A$48,0),MATCH(S$8,'Registro de respuestas'!$A$8:$AA$8,0))="—",3)))</f>
        <v>2</v>
      </c>
      <c r="T18" s="59">
        <f>IF(INDEX('Registro de respuestas'!$A$1:$AA$48,MATCH($A18,'Registro de respuestas'!$A$1:$A$48,0),MATCH(T$8,'Registro de respuestas'!$A$8:$AA$8,0))="✔",2,IF(INDEX('Registro de respuestas'!$A$1:$AA$48,MATCH($A18,'Registro de respuestas'!$A$1:$A$48,0),MATCH(T$8,'Registro de respuestas'!$A$8:$AA$8,0))="X",0,IF(INDEX('Registro de respuestas'!$A$1:$AA$48,MATCH($A18,'Registro de respuestas'!$A$1:$A$48,0),MATCH(T$8,'Registro de respuestas'!$A$8:$AA$8,0))="—",3)))</f>
        <v>0</v>
      </c>
      <c r="U18" s="59">
        <f>IF(INDEX('Registro de respuestas'!$A$1:$AA$48,MATCH($A18,'Registro de respuestas'!$A$1:$A$48,0),MATCH(U$8,'Registro de respuestas'!$A$8:$AA$8,0))="✔",2,IF(INDEX('Registro de respuestas'!$A$1:$AA$48,MATCH($A18,'Registro de respuestas'!$A$1:$A$48,0),MATCH(U$8,'Registro de respuestas'!$A$8:$AA$8,0))="X",0,IF(INDEX('Registro de respuestas'!$A$1:$AA$48,MATCH($A18,'Registro de respuestas'!$A$1:$A$48,0),MATCH(U$8,'Registro de respuestas'!$A$8:$AA$8,0))="—",3)))</f>
        <v>0</v>
      </c>
      <c r="V18" s="61">
        <f>IF(INDEX('Registro de respuestas'!$A$1:$AA$48,MATCH($A18,'Registro de respuestas'!$A$1:$A$48,0),MATCH(V$8,'Registro de respuestas'!$A$8:$AA$8,0))="✔",2,IF(INDEX('Registro de respuestas'!$A$1:$AA$48,MATCH($A18,'Registro de respuestas'!$A$1:$A$48,0),MATCH(V$8,'Registro de respuestas'!$A$8:$AA$8,0))="X",0,IF(INDEX('Registro de respuestas'!$A$1:$AA$48,MATCH($A18,'Registro de respuestas'!$A$1:$A$48,0),MATCH(V$8,'Registro de respuestas'!$A$8:$AA$8,0))="—",3)))</f>
        <v>0</v>
      </c>
      <c r="W18" s="143">
        <f>IF(INDEX('Registro de respuestas'!$A$1:$AA$48,MATCH($A18,'Registro de respuestas'!$A$1:$A$48,0),MATCH(W$8,'Registro de respuestas'!$A$8:$AA$8,0))="✔",2,IF(INDEX('Registro de respuestas'!$A$1:$AA$48,MATCH($A18,'Registro de respuestas'!$A$1:$A$48,0),MATCH(W$8,'Registro de respuestas'!$A$8:$AA$8,0))="X",0,IF(INDEX('Registro de respuestas'!$A$1:$AA$48,MATCH($A18,'Registro de respuestas'!$A$1:$A$48,0),MATCH(W$8,'Registro de respuestas'!$A$8:$AA$8,0))="—",3)))</f>
        <v>2</v>
      </c>
      <c r="X18" s="59">
        <f>IF(INDEX('Registro de respuestas'!$A$1:$AA$48,MATCH($A18,'Registro de respuestas'!$A$1:$A$48,0),MATCH(X$8,'Registro de respuestas'!$A$8:$AA$8,0))="✔",2,IF(INDEX('Registro de respuestas'!$A$1:$AA$48,MATCH($A18,'Registro de respuestas'!$A$1:$A$48,0),MATCH(X$8,'Registro de respuestas'!$A$8:$AA$8,0))="X",0,IF(INDEX('Registro de respuestas'!$A$1:$AA$48,MATCH($A18,'Registro de respuestas'!$A$1:$A$48,0),MATCH(X$8,'Registro de respuestas'!$A$8:$AA$8,0))="—",3)))</f>
        <v>2</v>
      </c>
      <c r="Y18" s="59">
        <f>IF(INDEX('Registro de respuestas'!$A$1:$AA$48,MATCH($A18,'Registro de respuestas'!$A$1:$A$48,0),MATCH(Y$8,'Registro de respuestas'!$A$8:$AA$8,0))="✔",2,IF(INDEX('Registro de respuestas'!$A$1:$AA$48,MATCH($A18,'Registro de respuestas'!$A$1:$A$48,0),MATCH(Y$8,'Registro de respuestas'!$A$8:$AA$8,0))="X",0,IF(INDEX('Registro de respuestas'!$A$1:$AA$48,MATCH($A18,'Registro de respuestas'!$A$1:$A$48,0),MATCH(Y$8,'Registro de respuestas'!$A$8:$AA$8,0))="—",3)))</f>
        <v>0</v>
      </c>
      <c r="Z18" s="61">
        <f>IF(INDEX('Registro de respuestas'!$A$1:$AA$48,MATCH($A18,'Registro de respuestas'!$A$1:$A$48,0),MATCH(Z$8,'Registro de respuestas'!$A$8:$AA$8,0))="✔",2,IF(INDEX('Registro de respuestas'!$A$1:$AA$48,MATCH($A18,'Registro de respuestas'!$A$1:$A$48,0),MATCH(Z$8,'Registro de respuestas'!$A$8:$AA$8,0))="X",0,IF(INDEX('Registro de respuestas'!$A$1:$AA$48,MATCH($A18,'Registro de respuestas'!$A$1:$A$48,0),MATCH(Z$8,'Registro de respuestas'!$A$8:$AA$8,0))="—",3)))</f>
        <v>0</v>
      </c>
      <c r="AA18" s="34">
        <f>'Registro de respuestas'!AB18</f>
        <v>9</v>
      </c>
      <c r="AB18" s="31">
        <f>'Registro de respuestas'!AC18</f>
        <v>15</v>
      </c>
      <c r="AC18" s="34">
        <f>'Registro de respuestas'!AD18</f>
        <v>0</v>
      </c>
    </row>
    <row r="19" spans="1:29" ht="13.4" customHeight="1" x14ac:dyDescent="0.35">
      <c r="A19" s="57">
        <v>11</v>
      </c>
      <c r="B19" s="225" t="str">
        <f>IF('Registro de respuestas'!B19="","",'Registro de respuestas'!B19)</f>
        <v>NINAQUISPE SALHUA, Yamileth Mitchell</v>
      </c>
      <c r="C19" s="143">
        <f>IF(INDEX('Registro de respuestas'!$A$1:$AA$48,MATCH($A19,'Registro de respuestas'!$A$1:$A$48,0),MATCH(C$8,'Registro de respuestas'!$A$8:$AA$8,0))="✔",2,IF(INDEX('Registro de respuestas'!$A$1:$AA$48,MATCH($A19,'Registro de respuestas'!$A$1:$A$48,0),MATCH(C$8,'Registro de respuestas'!$A$8:$AA$8,0))="X",0,IF(INDEX('Registro de respuestas'!$A$1:$AA$48,MATCH($A19,'Registro de respuestas'!$A$1:$A$48,0),MATCH(C$8,'Registro de respuestas'!$A$8:$AA$8,0))="—",3)))</f>
        <v>2</v>
      </c>
      <c r="D19" s="59">
        <f>IF(INDEX('Registro de respuestas'!$A$1:$AA$48,MATCH($A19,'Registro de respuestas'!$A$1:$A$48,0),MATCH(D$8,'Registro de respuestas'!$A$8:$AA$8,0))="✔",2,IF(INDEX('Registro de respuestas'!$A$1:$AA$48,MATCH($A19,'Registro de respuestas'!$A$1:$A$48,0),MATCH(D$8,'Registro de respuestas'!$A$8:$AA$8,0))="X",0,IF(INDEX('Registro de respuestas'!$A$1:$AA$48,MATCH($A19,'Registro de respuestas'!$A$1:$A$48,0),MATCH(D$8,'Registro de respuestas'!$A$8:$AA$8,0))="—",3)))</f>
        <v>2</v>
      </c>
      <c r="E19" s="59">
        <f>IF(INDEX('Registro de respuestas'!$A$1:$AA$48,MATCH($A19,'Registro de respuestas'!$A$1:$A$48,0),MATCH(E$8,'Registro de respuestas'!$A$8:$AA$8,0))="✔",2,IF(INDEX('Registro de respuestas'!$A$1:$AA$48,MATCH($A19,'Registro de respuestas'!$A$1:$A$48,0),MATCH(E$8,'Registro de respuestas'!$A$8:$AA$8,0))="X",0,IF(INDEX('Registro de respuestas'!$A$1:$AA$48,MATCH($A19,'Registro de respuestas'!$A$1:$A$48,0),MATCH(E$8,'Registro de respuestas'!$A$8:$AA$8,0))="—",3)))</f>
        <v>2</v>
      </c>
      <c r="F19" s="59">
        <f>IF(INDEX('Registro de respuestas'!$A$1:$AA$48,MATCH($A19,'Registro de respuestas'!$A$1:$A$48,0),MATCH(F$8,'Registro de respuestas'!$A$8:$AA$8,0))="✔",2,IF(INDEX('Registro de respuestas'!$A$1:$AA$48,MATCH($A19,'Registro de respuestas'!$A$1:$A$48,0),MATCH(F$8,'Registro de respuestas'!$A$8:$AA$8,0))="X",0,IF(INDEX('Registro de respuestas'!$A$1:$AA$48,MATCH($A19,'Registro de respuestas'!$A$1:$A$48,0),MATCH(F$8,'Registro de respuestas'!$A$8:$AA$8,0))="—",3)))</f>
        <v>2</v>
      </c>
      <c r="G19" s="59">
        <f>IF(INDEX('Registro de respuestas'!$A$1:$AA$48,MATCH($A19,'Registro de respuestas'!$A$1:$A$48,0),MATCH(G$8,'Registro de respuestas'!$A$8:$AA$8,0))="✔",2,IF(INDEX('Registro de respuestas'!$A$1:$AA$48,MATCH($A19,'Registro de respuestas'!$A$1:$A$48,0),MATCH(G$8,'Registro de respuestas'!$A$8:$AA$8,0))="X",0,IF(INDEX('Registro de respuestas'!$A$1:$AA$48,MATCH($A19,'Registro de respuestas'!$A$1:$A$48,0),MATCH(G$8,'Registro de respuestas'!$A$8:$AA$8,0))="—",3)))</f>
        <v>2</v>
      </c>
      <c r="H19" s="59">
        <f>IF(INDEX('Registro de respuestas'!$A$1:$AA$48,MATCH($A19,'Registro de respuestas'!$A$1:$A$48,0),MATCH(H$8,'Registro de respuestas'!$A$8:$AA$8,0))="✔",2,IF(INDEX('Registro de respuestas'!$A$1:$AA$48,MATCH($A19,'Registro de respuestas'!$A$1:$A$48,0),MATCH(H$8,'Registro de respuestas'!$A$8:$AA$8,0))="X",0,IF(INDEX('Registro de respuestas'!$A$1:$AA$48,MATCH($A19,'Registro de respuestas'!$A$1:$A$48,0),MATCH(H$8,'Registro de respuestas'!$A$8:$AA$8,0))="—",3)))</f>
        <v>2</v>
      </c>
      <c r="I19" s="59">
        <f>IF(INDEX('Registro de respuestas'!$A$1:$AA$48,MATCH($A19,'Registro de respuestas'!$A$1:$A$48,0),MATCH(I$8,'Registro de respuestas'!$A$8:$AA$8,0))="✔",2,IF(INDEX('Registro de respuestas'!$A$1:$AA$48,MATCH($A19,'Registro de respuestas'!$A$1:$A$48,0),MATCH(I$8,'Registro de respuestas'!$A$8:$AA$8,0))="X",0,IF(INDEX('Registro de respuestas'!$A$1:$AA$48,MATCH($A19,'Registro de respuestas'!$A$1:$A$48,0),MATCH(I$8,'Registro de respuestas'!$A$8:$AA$8,0))="—",3)))</f>
        <v>0</v>
      </c>
      <c r="J19" s="59">
        <f>IF(INDEX('Registro de respuestas'!$A$1:$AA$48,MATCH($A19,'Registro de respuestas'!$A$1:$A$48,0),MATCH(J$8,'Registro de respuestas'!$A$8:$AA$8,0))="✔",2,IF(INDEX('Registro de respuestas'!$A$1:$AA$48,MATCH($A19,'Registro de respuestas'!$A$1:$A$48,0),MATCH(J$8,'Registro de respuestas'!$A$8:$AA$8,0))="X",0,IF(INDEX('Registro de respuestas'!$A$1:$AA$48,MATCH($A19,'Registro de respuestas'!$A$1:$A$48,0),MATCH(J$8,'Registro de respuestas'!$A$8:$AA$8,0))="—",3)))</f>
        <v>2</v>
      </c>
      <c r="K19" s="59">
        <f>IF(INDEX('Registro de respuestas'!$A$1:$AA$48,MATCH($A19,'Registro de respuestas'!$A$1:$A$48,0),MATCH(K$8,'Registro de respuestas'!$A$8:$AA$8,0))="✔",2,IF(INDEX('Registro de respuestas'!$A$1:$AA$48,MATCH($A19,'Registro de respuestas'!$A$1:$A$48,0),MATCH(K$8,'Registro de respuestas'!$A$8:$AA$8,0))="X",0,IF(INDEX('Registro de respuestas'!$A$1:$AA$48,MATCH($A19,'Registro de respuestas'!$A$1:$A$48,0),MATCH(K$8,'Registro de respuestas'!$A$8:$AA$8,0))="—",3)))</f>
        <v>0</v>
      </c>
      <c r="L19" s="59">
        <f>IF(INDEX('Registro de respuestas'!$A$1:$AA$48,MATCH($A19,'Registro de respuestas'!$A$1:$A$48,0),MATCH(L$8,'Registro de respuestas'!$A$8:$AA$8,0))="✔",2,IF(INDEX('Registro de respuestas'!$A$1:$AA$48,MATCH($A19,'Registro de respuestas'!$A$1:$A$48,0),MATCH(L$8,'Registro de respuestas'!$A$8:$AA$8,0))="X",0,IF(INDEX('Registro de respuestas'!$A$1:$AA$48,MATCH($A19,'Registro de respuestas'!$A$1:$A$48,0),MATCH(L$8,'Registro de respuestas'!$A$8:$AA$8,0))="—",3)))</f>
        <v>2</v>
      </c>
      <c r="M19" s="59">
        <f>IF(INDEX('Registro de respuestas'!$A$1:$AA$48,MATCH($A19,'Registro de respuestas'!$A$1:$A$48,0),MATCH(M$8,'Registro de respuestas'!$A$8:$AA$8,0))="✔",2,IF(INDEX('Registro de respuestas'!$A$1:$AA$48,MATCH($A19,'Registro de respuestas'!$A$1:$A$48,0),MATCH(M$8,'Registro de respuestas'!$A$8:$AA$8,0))="X",0,IF(INDEX('Registro de respuestas'!$A$1:$AA$48,MATCH($A19,'Registro de respuestas'!$A$1:$A$48,0),MATCH(M$8,'Registro de respuestas'!$A$8:$AA$8,0))="—",3)))</f>
        <v>0</v>
      </c>
      <c r="N19" s="59">
        <f>IF(INDEX('Registro de respuestas'!$A$1:$AA$48,MATCH($A19,'Registro de respuestas'!$A$1:$A$48,0),MATCH(N$8,'Registro de respuestas'!$A$8:$AA$8,0))="✔",2,IF(INDEX('Registro de respuestas'!$A$1:$AA$48,MATCH($A19,'Registro de respuestas'!$A$1:$A$48,0),MATCH(N$8,'Registro de respuestas'!$A$8:$AA$8,0))="X",0,IF(INDEX('Registro de respuestas'!$A$1:$AA$48,MATCH($A19,'Registro de respuestas'!$A$1:$A$48,0),MATCH(N$8,'Registro de respuestas'!$A$8:$AA$8,0))="—",3)))</f>
        <v>0</v>
      </c>
      <c r="O19" s="59">
        <f>IF(INDEX('Registro de respuestas'!$A$1:$AA$48,MATCH($A19,'Registro de respuestas'!$A$1:$A$48,0),MATCH(O$8,'Registro de respuestas'!$A$8:$AA$8,0))="✔",2,IF(INDEX('Registro de respuestas'!$A$1:$AA$48,MATCH($A19,'Registro de respuestas'!$A$1:$A$48,0),MATCH(O$8,'Registro de respuestas'!$A$8:$AA$8,0))="X",0,IF(INDEX('Registro de respuestas'!$A$1:$AA$48,MATCH($A19,'Registro de respuestas'!$A$1:$A$48,0),MATCH(O$8,'Registro de respuestas'!$A$8:$AA$8,0))="—",3)))</f>
        <v>0</v>
      </c>
      <c r="P19" s="140">
        <f>IF(INDEX('Registro de respuestas'!$A$1:$AA$48,MATCH($A19,'Registro de respuestas'!$A$1:$A$48,0),MATCH(P$8,'Registro de respuestas'!$A$8:$AA$8,0))="✔",2,IF(INDEX('Registro de respuestas'!$A$1:$AA$48,MATCH($A19,'Registro de respuestas'!$A$1:$A$48,0),MATCH(P$8,'Registro de respuestas'!$A$8:$AA$8,0))="X",0,IF(INDEX('Registro de respuestas'!$A$1:$AA$48,MATCH($A19,'Registro de respuestas'!$A$1:$A$48,0),MATCH(P$8,'Registro de respuestas'!$A$8:$AA$8,0))="—",3)))</f>
        <v>0</v>
      </c>
      <c r="Q19" s="60">
        <f>IF(INDEX('Registro de respuestas'!$A$1:$AA$48,MATCH($A19,'Registro de respuestas'!$A$1:$A$48,0),MATCH(Q$8,'Registro de respuestas'!$A$8:$AA$8,0))="✔",2,IF(INDEX('Registro de respuestas'!$A$1:$AA$48,MATCH($A19,'Registro de respuestas'!$A$1:$A$48,0),MATCH(Q$8,'Registro de respuestas'!$A$8:$AA$8,0))="X",0,IF(INDEX('Registro de respuestas'!$A$1:$AA$48,MATCH($A19,'Registro de respuestas'!$A$1:$A$48,0),MATCH(Q$8,'Registro de respuestas'!$A$8:$AA$8,0))="—",3)))</f>
        <v>2</v>
      </c>
      <c r="R19" s="59">
        <f>IF(INDEX('Registro de respuestas'!$A$1:$AA$48,MATCH($A19,'Registro de respuestas'!$A$1:$A$48,0),MATCH(R$8,'Registro de respuestas'!$A$8:$AA$8,0))="✔",2,IF(INDEX('Registro de respuestas'!$A$1:$AA$48,MATCH($A19,'Registro de respuestas'!$A$1:$A$48,0),MATCH(R$8,'Registro de respuestas'!$A$8:$AA$8,0))="X",0,IF(INDEX('Registro de respuestas'!$A$1:$AA$48,MATCH($A19,'Registro de respuestas'!$A$1:$A$48,0),MATCH(R$8,'Registro de respuestas'!$A$8:$AA$8,0))="—",3)))</f>
        <v>2</v>
      </c>
      <c r="S19" s="59">
        <f>IF(INDEX('Registro de respuestas'!$A$1:$AA$48,MATCH($A19,'Registro de respuestas'!$A$1:$A$48,0),MATCH(S$8,'Registro de respuestas'!$A$8:$AA$8,0))="✔",2,IF(INDEX('Registro de respuestas'!$A$1:$AA$48,MATCH($A19,'Registro de respuestas'!$A$1:$A$48,0),MATCH(S$8,'Registro de respuestas'!$A$8:$AA$8,0))="X",0,IF(INDEX('Registro de respuestas'!$A$1:$AA$48,MATCH($A19,'Registro de respuestas'!$A$1:$A$48,0),MATCH(S$8,'Registro de respuestas'!$A$8:$AA$8,0))="—",3)))</f>
        <v>2</v>
      </c>
      <c r="T19" s="59">
        <f>IF(INDEX('Registro de respuestas'!$A$1:$AA$48,MATCH($A19,'Registro de respuestas'!$A$1:$A$48,0),MATCH(T$8,'Registro de respuestas'!$A$8:$AA$8,0))="✔",2,IF(INDEX('Registro de respuestas'!$A$1:$AA$48,MATCH($A19,'Registro de respuestas'!$A$1:$A$48,0),MATCH(T$8,'Registro de respuestas'!$A$8:$AA$8,0))="X",0,IF(INDEX('Registro de respuestas'!$A$1:$AA$48,MATCH($A19,'Registro de respuestas'!$A$1:$A$48,0),MATCH(T$8,'Registro de respuestas'!$A$8:$AA$8,0))="—",3)))</f>
        <v>2</v>
      </c>
      <c r="U19" s="59">
        <f>IF(INDEX('Registro de respuestas'!$A$1:$AA$48,MATCH($A19,'Registro de respuestas'!$A$1:$A$48,0),MATCH(U$8,'Registro de respuestas'!$A$8:$AA$8,0))="✔",2,IF(INDEX('Registro de respuestas'!$A$1:$AA$48,MATCH($A19,'Registro de respuestas'!$A$1:$A$48,0),MATCH(U$8,'Registro de respuestas'!$A$8:$AA$8,0))="X",0,IF(INDEX('Registro de respuestas'!$A$1:$AA$48,MATCH($A19,'Registro de respuestas'!$A$1:$A$48,0),MATCH(U$8,'Registro de respuestas'!$A$8:$AA$8,0))="—",3)))</f>
        <v>0</v>
      </c>
      <c r="V19" s="61">
        <f>IF(INDEX('Registro de respuestas'!$A$1:$AA$48,MATCH($A19,'Registro de respuestas'!$A$1:$A$48,0),MATCH(V$8,'Registro de respuestas'!$A$8:$AA$8,0))="✔",2,IF(INDEX('Registro de respuestas'!$A$1:$AA$48,MATCH($A19,'Registro de respuestas'!$A$1:$A$48,0),MATCH(V$8,'Registro de respuestas'!$A$8:$AA$8,0))="X",0,IF(INDEX('Registro de respuestas'!$A$1:$AA$48,MATCH($A19,'Registro de respuestas'!$A$1:$A$48,0),MATCH(V$8,'Registro de respuestas'!$A$8:$AA$8,0))="—",3)))</f>
        <v>0</v>
      </c>
      <c r="W19" s="143">
        <f>IF(INDEX('Registro de respuestas'!$A$1:$AA$48,MATCH($A19,'Registro de respuestas'!$A$1:$A$48,0),MATCH(W$8,'Registro de respuestas'!$A$8:$AA$8,0))="✔",2,IF(INDEX('Registro de respuestas'!$A$1:$AA$48,MATCH($A19,'Registro de respuestas'!$A$1:$A$48,0),MATCH(W$8,'Registro de respuestas'!$A$8:$AA$8,0))="X",0,IF(INDEX('Registro de respuestas'!$A$1:$AA$48,MATCH($A19,'Registro de respuestas'!$A$1:$A$48,0),MATCH(W$8,'Registro de respuestas'!$A$8:$AA$8,0))="—",3)))</f>
        <v>2</v>
      </c>
      <c r="X19" s="59">
        <f>IF(INDEX('Registro de respuestas'!$A$1:$AA$48,MATCH($A19,'Registro de respuestas'!$A$1:$A$48,0),MATCH(X$8,'Registro de respuestas'!$A$8:$AA$8,0))="✔",2,IF(INDEX('Registro de respuestas'!$A$1:$AA$48,MATCH($A19,'Registro de respuestas'!$A$1:$A$48,0),MATCH(X$8,'Registro de respuestas'!$A$8:$AA$8,0))="X",0,IF(INDEX('Registro de respuestas'!$A$1:$AA$48,MATCH($A19,'Registro de respuestas'!$A$1:$A$48,0),MATCH(X$8,'Registro de respuestas'!$A$8:$AA$8,0))="—",3)))</f>
        <v>2</v>
      </c>
      <c r="Y19" s="59">
        <f>IF(INDEX('Registro de respuestas'!$A$1:$AA$48,MATCH($A19,'Registro de respuestas'!$A$1:$A$48,0),MATCH(Y$8,'Registro de respuestas'!$A$8:$AA$8,0))="✔",2,IF(INDEX('Registro de respuestas'!$A$1:$AA$48,MATCH($A19,'Registro de respuestas'!$A$1:$A$48,0),MATCH(Y$8,'Registro de respuestas'!$A$8:$AA$8,0))="X",0,IF(INDEX('Registro de respuestas'!$A$1:$AA$48,MATCH($A19,'Registro de respuestas'!$A$1:$A$48,0),MATCH(Y$8,'Registro de respuestas'!$A$8:$AA$8,0))="—",3)))</f>
        <v>0</v>
      </c>
      <c r="Z19" s="61">
        <f>IF(INDEX('Registro de respuestas'!$A$1:$AA$48,MATCH($A19,'Registro de respuestas'!$A$1:$A$48,0),MATCH(Z$8,'Registro de respuestas'!$A$8:$AA$8,0))="✔",2,IF(INDEX('Registro de respuestas'!$A$1:$AA$48,MATCH($A19,'Registro de respuestas'!$A$1:$A$48,0),MATCH(Z$8,'Registro de respuestas'!$A$8:$AA$8,0))="X",0,IF(INDEX('Registro de respuestas'!$A$1:$AA$48,MATCH($A19,'Registro de respuestas'!$A$1:$A$48,0),MATCH(Z$8,'Registro de respuestas'!$A$8:$AA$8,0))="—",3)))</f>
        <v>0</v>
      </c>
      <c r="AA19" s="34">
        <f>'Registro de respuestas'!AB19</f>
        <v>14</v>
      </c>
      <c r="AB19" s="31">
        <f>'Registro de respuestas'!AC19</f>
        <v>10</v>
      </c>
      <c r="AC19" s="34">
        <f>'Registro de respuestas'!AD19</f>
        <v>0</v>
      </c>
    </row>
    <row r="20" spans="1:29" ht="13.4" customHeight="1" x14ac:dyDescent="0.35">
      <c r="A20" s="57">
        <v>12</v>
      </c>
      <c r="B20" s="225" t="str">
        <f>IF('Registro de respuestas'!B20="","",'Registro de respuestas'!B20)</f>
        <v>PERALTA ARQUEROS, Ariana Anthuanet</v>
      </c>
      <c r="C20" s="143">
        <f>IF(INDEX('Registro de respuestas'!$A$1:$AA$48,MATCH($A20,'Registro de respuestas'!$A$1:$A$48,0),MATCH(C$8,'Registro de respuestas'!$A$8:$AA$8,0))="✔",2,IF(INDEX('Registro de respuestas'!$A$1:$AA$48,MATCH($A20,'Registro de respuestas'!$A$1:$A$48,0),MATCH(C$8,'Registro de respuestas'!$A$8:$AA$8,0))="X",0,IF(INDEX('Registro de respuestas'!$A$1:$AA$48,MATCH($A20,'Registro de respuestas'!$A$1:$A$48,0),MATCH(C$8,'Registro de respuestas'!$A$8:$AA$8,0))="—",3)))</f>
        <v>0</v>
      </c>
      <c r="D20" s="59">
        <f>IF(INDEX('Registro de respuestas'!$A$1:$AA$48,MATCH($A20,'Registro de respuestas'!$A$1:$A$48,0),MATCH(D$8,'Registro de respuestas'!$A$8:$AA$8,0))="✔",2,IF(INDEX('Registro de respuestas'!$A$1:$AA$48,MATCH($A20,'Registro de respuestas'!$A$1:$A$48,0),MATCH(D$8,'Registro de respuestas'!$A$8:$AA$8,0))="X",0,IF(INDEX('Registro de respuestas'!$A$1:$AA$48,MATCH($A20,'Registro de respuestas'!$A$1:$A$48,0),MATCH(D$8,'Registro de respuestas'!$A$8:$AA$8,0))="—",3)))</f>
        <v>2</v>
      </c>
      <c r="E20" s="59">
        <f>IF(INDEX('Registro de respuestas'!$A$1:$AA$48,MATCH($A20,'Registro de respuestas'!$A$1:$A$48,0),MATCH(E$8,'Registro de respuestas'!$A$8:$AA$8,0))="✔",2,IF(INDEX('Registro de respuestas'!$A$1:$AA$48,MATCH($A20,'Registro de respuestas'!$A$1:$A$48,0),MATCH(E$8,'Registro de respuestas'!$A$8:$AA$8,0))="X",0,IF(INDEX('Registro de respuestas'!$A$1:$AA$48,MATCH($A20,'Registro de respuestas'!$A$1:$A$48,0),MATCH(E$8,'Registro de respuestas'!$A$8:$AA$8,0))="—",3)))</f>
        <v>2</v>
      </c>
      <c r="F20" s="59">
        <f>IF(INDEX('Registro de respuestas'!$A$1:$AA$48,MATCH($A20,'Registro de respuestas'!$A$1:$A$48,0),MATCH(F$8,'Registro de respuestas'!$A$8:$AA$8,0))="✔",2,IF(INDEX('Registro de respuestas'!$A$1:$AA$48,MATCH($A20,'Registro de respuestas'!$A$1:$A$48,0),MATCH(F$8,'Registro de respuestas'!$A$8:$AA$8,0))="X",0,IF(INDEX('Registro de respuestas'!$A$1:$AA$48,MATCH($A20,'Registro de respuestas'!$A$1:$A$48,0),MATCH(F$8,'Registro de respuestas'!$A$8:$AA$8,0))="—",3)))</f>
        <v>2</v>
      </c>
      <c r="G20" s="59">
        <f>IF(INDEX('Registro de respuestas'!$A$1:$AA$48,MATCH($A20,'Registro de respuestas'!$A$1:$A$48,0),MATCH(G$8,'Registro de respuestas'!$A$8:$AA$8,0))="✔",2,IF(INDEX('Registro de respuestas'!$A$1:$AA$48,MATCH($A20,'Registro de respuestas'!$A$1:$A$48,0),MATCH(G$8,'Registro de respuestas'!$A$8:$AA$8,0))="X",0,IF(INDEX('Registro de respuestas'!$A$1:$AA$48,MATCH($A20,'Registro de respuestas'!$A$1:$A$48,0),MATCH(G$8,'Registro de respuestas'!$A$8:$AA$8,0))="—",3)))</f>
        <v>2</v>
      </c>
      <c r="H20" s="59">
        <f>IF(INDEX('Registro de respuestas'!$A$1:$AA$48,MATCH($A20,'Registro de respuestas'!$A$1:$A$48,0),MATCH(H$8,'Registro de respuestas'!$A$8:$AA$8,0))="✔",2,IF(INDEX('Registro de respuestas'!$A$1:$AA$48,MATCH($A20,'Registro de respuestas'!$A$1:$A$48,0),MATCH(H$8,'Registro de respuestas'!$A$8:$AA$8,0))="X",0,IF(INDEX('Registro de respuestas'!$A$1:$AA$48,MATCH($A20,'Registro de respuestas'!$A$1:$A$48,0),MATCH(H$8,'Registro de respuestas'!$A$8:$AA$8,0))="—",3)))</f>
        <v>0</v>
      </c>
      <c r="I20" s="59">
        <f>IF(INDEX('Registro de respuestas'!$A$1:$AA$48,MATCH($A20,'Registro de respuestas'!$A$1:$A$48,0),MATCH(I$8,'Registro de respuestas'!$A$8:$AA$8,0))="✔",2,IF(INDEX('Registro de respuestas'!$A$1:$AA$48,MATCH($A20,'Registro de respuestas'!$A$1:$A$48,0),MATCH(I$8,'Registro de respuestas'!$A$8:$AA$8,0))="X",0,IF(INDEX('Registro de respuestas'!$A$1:$AA$48,MATCH($A20,'Registro de respuestas'!$A$1:$A$48,0),MATCH(I$8,'Registro de respuestas'!$A$8:$AA$8,0))="—",3)))</f>
        <v>0</v>
      </c>
      <c r="J20" s="59">
        <f>IF(INDEX('Registro de respuestas'!$A$1:$AA$48,MATCH($A20,'Registro de respuestas'!$A$1:$A$48,0),MATCH(J$8,'Registro de respuestas'!$A$8:$AA$8,0))="✔",2,IF(INDEX('Registro de respuestas'!$A$1:$AA$48,MATCH($A20,'Registro de respuestas'!$A$1:$A$48,0),MATCH(J$8,'Registro de respuestas'!$A$8:$AA$8,0))="X",0,IF(INDEX('Registro de respuestas'!$A$1:$AA$48,MATCH($A20,'Registro de respuestas'!$A$1:$A$48,0),MATCH(J$8,'Registro de respuestas'!$A$8:$AA$8,0))="—",3)))</f>
        <v>0</v>
      </c>
      <c r="K20" s="59">
        <f>IF(INDEX('Registro de respuestas'!$A$1:$AA$48,MATCH($A20,'Registro de respuestas'!$A$1:$A$48,0),MATCH(K$8,'Registro de respuestas'!$A$8:$AA$8,0))="✔",2,IF(INDEX('Registro de respuestas'!$A$1:$AA$48,MATCH($A20,'Registro de respuestas'!$A$1:$A$48,0),MATCH(K$8,'Registro de respuestas'!$A$8:$AA$8,0))="X",0,IF(INDEX('Registro de respuestas'!$A$1:$AA$48,MATCH($A20,'Registro de respuestas'!$A$1:$A$48,0),MATCH(K$8,'Registro de respuestas'!$A$8:$AA$8,0))="—",3)))</f>
        <v>2</v>
      </c>
      <c r="L20" s="59">
        <f>IF(INDEX('Registro de respuestas'!$A$1:$AA$48,MATCH($A20,'Registro de respuestas'!$A$1:$A$48,0),MATCH(L$8,'Registro de respuestas'!$A$8:$AA$8,0))="✔",2,IF(INDEX('Registro de respuestas'!$A$1:$AA$48,MATCH($A20,'Registro de respuestas'!$A$1:$A$48,0),MATCH(L$8,'Registro de respuestas'!$A$8:$AA$8,0))="X",0,IF(INDEX('Registro de respuestas'!$A$1:$AA$48,MATCH($A20,'Registro de respuestas'!$A$1:$A$48,0),MATCH(L$8,'Registro de respuestas'!$A$8:$AA$8,0))="—",3)))</f>
        <v>0</v>
      </c>
      <c r="M20" s="59">
        <f>IF(INDEX('Registro de respuestas'!$A$1:$AA$48,MATCH($A20,'Registro de respuestas'!$A$1:$A$48,0),MATCH(M$8,'Registro de respuestas'!$A$8:$AA$8,0))="✔",2,IF(INDEX('Registro de respuestas'!$A$1:$AA$48,MATCH($A20,'Registro de respuestas'!$A$1:$A$48,0),MATCH(M$8,'Registro de respuestas'!$A$8:$AA$8,0))="X",0,IF(INDEX('Registro de respuestas'!$A$1:$AA$48,MATCH($A20,'Registro de respuestas'!$A$1:$A$48,0),MATCH(M$8,'Registro de respuestas'!$A$8:$AA$8,0))="—",3)))</f>
        <v>2</v>
      </c>
      <c r="N20" s="59">
        <f>IF(INDEX('Registro de respuestas'!$A$1:$AA$48,MATCH($A20,'Registro de respuestas'!$A$1:$A$48,0),MATCH(N$8,'Registro de respuestas'!$A$8:$AA$8,0))="✔",2,IF(INDEX('Registro de respuestas'!$A$1:$AA$48,MATCH($A20,'Registro de respuestas'!$A$1:$A$48,0),MATCH(N$8,'Registro de respuestas'!$A$8:$AA$8,0))="X",0,IF(INDEX('Registro de respuestas'!$A$1:$AA$48,MATCH($A20,'Registro de respuestas'!$A$1:$A$48,0),MATCH(N$8,'Registro de respuestas'!$A$8:$AA$8,0))="—",3)))</f>
        <v>2</v>
      </c>
      <c r="O20" s="59">
        <f>IF(INDEX('Registro de respuestas'!$A$1:$AA$48,MATCH($A20,'Registro de respuestas'!$A$1:$A$48,0),MATCH(O$8,'Registro de respuestas'!$A$8:$AA$8,0))="✔",2,IF(INDEX('Registro de respuestas'!$A$1:$AA$48,MATCH($A20,'Registro de respuestas'!$A$1:$A$48,0),MATCH(O$8,'Registro de respuestas'!$A$8:$AA$8,0))="X",0,IF(INDEX('Registro de respuestas'!$A$1:$AA$48,MATCH($A20,'Registro de respuestas'!$A$1:$A$48,0),MATCH(O$8,'Registro de respuestas'!$A$8:$AA$8,0))="—",3)))</f>
        <v>0</v>
      </c>
      <c r="P20" s="140">
        <f>IF(INDEX('Registro de respuestas'!$A$1:$AA$48,MATCH($A20,'Registro de respuestas'!$A$1:$A$48,0),MATCH(P$8,'Registro de respuestas'!$A$8:$AA$8,0))="✔",2,IF(INDEX('Registro de respuestas'!$A$1:$AA$48,MATCH($A20,'Registro de respuestas'!$A$1:$A$48,0),MATCH(P$8,'Registro de respuestas'!$A$8:$AA$8,0))="X",0,IF(INDEX('Registro de respuestas'!$A$1:$AA$48,MATCH($A20,'Registro de respuestas'!$A$1:$A$48,0),MATCH(P$8,'Registro de respuestas'!$A$8:$AA$8,0))="—",3)))</f>
        <v>0</v>
      </c>
      <c r="Q20" s="60">
        <f>IF(INDEX('Registro de respuestas'!$A$1:$AA$48,MATCH($A20,'Registro de respuestas'!$A$1:$A$48,0),MATCH(Q$8,'Registro de respuestas'!$A$8:$AA$8,0))="✔",2,IF(INDEX('Registro de respuestas'!$A$1:$AA$48,MATCH($A20,'Registro de respuestas'!$A$1:$A$48,0),MATCH(Q$8,'Registro de respuestas'!$A$8:$AA$8,0))="X",0,IF(INDEX('Registro de respuestas'!$A$1:$AA$48,MATCH($A20,'Registro de respuestas'!$A$1:$A$48,0),MATCH(Q$8,'Registro de respuestas'!$A$8:$AA$8,0))="—",3)))</f>
        <v>2</v>
      </c>
      <c r="R20" s="59">
        <f>IF(INDEX('Registro de respuestas'!$A$1:$AA$48,MATCH($A20,'Registro de respuestas'!$A$1:$A$48,0),MATCH(R$8,'Registro de respuestas'!$A$8:$AA$8,0))="✔",2,IF(INDEX('Registro de respuestas'!$A$1:$AA$48,MATCH($A20,'Registro de respuestas'!$A$1:$A$48,0),MATCH(R$8,'Registro de respuestas'!$A$8:$AA$8,0))="X",0,IF(INDEX('Registro de respuestas'!$A$1:$AA$48,MATCH($A20,'Registro de respuestas'!$A$1:$A$48,0),MATCH(R$8,'Registro de respuestas'!$A$8:$AA$8,0))="—",3)))</f>
        <v>2</v>
      </c>
      <c r="S20" s="59">
        <f>IF(INDEX('Registro de respuestas'!$A$1:$AA$48,MATCH($A20,'Registro de respuestas'!$A$1:$A$48,0),MATCH(S$8,'Registro de respuestas'!$A$8:$AA$8,0))="✔",2,IF(INDEX('Registro de respuestas'!$A$1:$AA$48,MATCH($A20,'Registro de respuestas'!$A$1:$A$48,0),MATCH(S$8,'Registro de respuestas'!$A$8:$AA$8,0))="X",0,IF(INDEX('Registro de respuestas'!$A$1:$AA$48,MATCH($A20,'Registro de respuestas'!$A$1:$A$48,0),MATCH(S$8,'Registro de respuestas'!$A$8:$AA$8,0))="—",3)))</f>
        <v>2</v>
      </c>
      <c r="T20" s="59">
        <f>IF(INDEX('Registro de respuestas'!$A$1:$AA$48,MATCH($A20,'Registro de respuestas'!$A$1:$A$48,0),MATCH(T$8,'Registro de respuestas'!$A$8:$AA$8,0))="✔",2,IF(INDEX('Registro de respuestas'!$A$1:$AA$48,MATCH($A20,'Registro de respuestas'!$A$1:$A$48,0),MATCH(T$8,'Registro de respuestas'!$A$8:$AA$8,0))="X",0,IF(INDEX('Registro de respuestas'!$A$1:$AA$48,MATCH($A20,'Registro de respuestas'!$A$1:$A$48,0),MATCH(T$8,'Registro de respuestas'!$A$8:$AA$8,0))="—",3)))</f>
        <v>0</v>
      </c>
      <c r="U20" s="59">
        <f>IF(INDEX('Registro de respuestas'!$A$1:$AA$48,MATCH($A20,'Registro de respuestas'!$A$1:$A$48,0),MATCH(U$8,'Registro de respuestas'!$A$8:$AA$8,0))="✔",2,IF(INDEX('Registro de respuestas'!$A$1:$AA$48,MATCH($A20,'Registro de respuestas'!$A$1:$A$48,0),MATCH(U$8,'Registro de respuestas'!$A$8:$AA$8,0))="X",0,IF(INDEX('Registro de respuestas'!$A$1:$AA$48,MATCH($A20,'Registro de respuestas'!$A$1:$A$48,0),MATCH(U$8,'Registro de respuestas'!$A$8:$AA$8,0))="—",3)))</f>
        <v>0</v>
      </c>
      <c r="V20" s="61">
        <f>IF(INDEX('Registro de respuestas'!$A$1:$AA$48,MATCH($A20,'Registro de respuestas'!$A$1:$A$48,0),MATCH(V$8,'Registro de respuestas'!$A$8:$AA$8,0))="✔",2,IF(INDEX('Registro de respuestas'!$A$1:$AA$48,MATCH($A20,'Registro de respuestas'!$A$1:$A$48,0),MATCH(V$8,'Registro de respuestas'!$A$8:$AA$8,0))="X",0,IF(INDEX('Registro de respuestas'!$A$1:$AA$48,MATCH($A20,'Registro de respuestas'!$A$1:$A$48,0),MATCH(V$8,'Registro de respuestas'!$A$8:$AA$8,0))="—",3)))</f>
        <v>0</v>
      </c>
      <c r="W20" s="143">
        <f>IF(INDEX('Registro de respuestas'!$A$1:$AA$48,MATCH($A20,'Registro de respuestas'!$A$1:$A$48,0),MATCH(W$8,'Registro de respuestas'!$A$8:$AA$8,0))="✔",2,IF(INDEX('Registro de respuestas'!$A$1:$AA$48,MATCH($A20,'Registro de respuestas'!$A$1:$A$48,0),MATCH(W$8,'Registro de respuestas'!$A$8:$AA$8,0))="X",0,IF(INDEX('Registro de respuestas'!$A$1:$AA$48,MATCH($A20,'Registro de respuestas'!$A$1:$A$48,0),MATCH(W$8,'Registro de respuestas'!$A$8:$AA$8,0))="—",3)))</f>
        <v>2</v>
      </c>
      <c r="X20" s="59">
        <f>IF(INDEX('Registro de respuestas'!$A$1:$AA$48,MATCH($A20,'Registro de respuestas'!$A$1:$A$48,0),MATCH(X$8,'Registro de respuestas'!$A$8:$AA$8,0))="✔",2,IF(INDEX('Registro de respuestas'!$A$1:$AA$48,MATCH($A20,'Registro de respuestas'!$A$1:$A$48,0),MATCH(X$8,'Registro de respuestas'!$A$8:$AA$8,0))="X",0,IF(INDEX('Registro de respuestas'!$A$1:$AA$48,MATCH($A20,'Registro de respuestas'!$A$1:$A$48,0),MATCH(X$8,'Registro de respuestas'!$A$8:$AA$8,0))="—",3)))</f>
        <v>2</v>
      </c>
      <c r="Y20" s="59">
        <f>IF(INDEX('Registro de respuestas'!$A$1:$AA$48,MATCH($A20,'Registro de respuestas'!$A$1:$A$48,0),MATCH(Y$8,'Registro de respuestas'!$A$8:$AA$8,0))="✔",2,IF(INDEX('Registro de respuestas'!$A$1:$AA$48,MATCH($A20,'Registro de respuestas'!$A$1:$A$48,0),MATCH(Y$8,'Registro de respuestas'!$A$8:$AA$8,0))="X",0,IF(INDEX('Registro de respuestas'!$A$1:$AA$48,MATCH($A20,'Registro de respuestas'!$A$1:$A$48,0),MATCH(Y$8,'Registro de respuestas'!$A$8:$AA$8,0))="—",3)))</f>
        <v>0</v>
      </c>
      <c r="Z20" s="61">
        <f>IF(INDEX('Registro de respuestas'!$A$1:$AA$48,MATCH($A20,'Registro de respuestas'!$A$1:$A$48,0),MATCH(Z$8,'Registro de respuestas'!$A$8:$AA$8,0))="✔",2,IF(INDEX('Registro de respuestas'!$A$1:$AA$48,MATCH($A20,'Registro de respuestas'!$A$1:$A$48,0),MATCH(Z$8,'Registro de respuestas'!$A$8:$AA$8,0))="X",0,IF(INDEX('Registro de respuestas'!$A$1:$AA$48,MATCH($A20,'Registro de respuestas'!$A$1:$A$48,0),MATCH(Z$8,'Registro de respuestas'!$A$8:$AA$8,0))="—",3)))</f>
        <v>0</v>
      </c>
      <c r="AA20" s="34">
        <f>'Registro de respuestas'!AB20</f>
        <v>12</v>
      </c>
      <c r="AB20" s="31">
        <f>'Registro de respuestas'!AC20</f>
        <v>12</v>
      </c>
      <c r="AC20" s="34">
        <f>'Registro de respuestas'!AD20</f>
        <v>0</v>
      </c>
    </row>
    <row r="21" spans="1:29" ht="13.4" customHeight="1" x14ac:dyDescent="0.35">
      <c r="A21" s="57">
        <v>13</v>
      </c>
      <c r="B21" s="225" t="str">
        <f>IF('Registro de respuestas'!B21="","",'Registro de respuestas'!B21)</f>
        <v>QUILLCA HUAMANI, Thiago Benjamín</v>
      </c>
      <c r="C21" s="143">
        <f>IF(INDEX('Registro de respuestas'!$A$1:$AA$48,MATCH($A21,'Registro de respuestas'!$A$1:$A$48,0),MATCH(C$8,'Registro de respuestas'!$A$8:$AA$8,0))="✔",2,IF(INDEX('Registro de respuestas'!$A$1:$AA$48,MATCH($A21,'Registro de respuestas'!$A$1:$A$48,0),MATCH(C$8,'Registro de respuestas'!$A$8:$AA$8,0))="X",0,IF(INDEX('Registro de respuestas'!$A$1:$AA$48,MATCH($A21,'Registro de respuestas'!$A$1:$A$48,0),MATCH(C$8,'Registro de respuestas'!$A$8:$AA$8,0))="—",3)))</f>
        <v>2</v>
      </c>
      <c r="D21" s="59">
        <f>IF(INDEX('Registro de respuestas'!$A$1:$AA$48,MATCH($A21,'Registro de respuestas'!$A$1:$A$48,0),MATCH(D$8,'Registro de respuestas'!$A$8:$AA$8,0))="✔",2,IF(INDEX('Registro de respuestas'!$A$1:$AA$48,MATCH($A21,'Registro de respuestas'!$A$1:$A$48,0),MATCH(D$8,'Registro de respuestas'!$A$8:$AA$8,0))="X",0,IF(INDEX('Registro de respuestas'!$A$1:$AA$48,MATCH($A21,'Registro de respuestas'!$A$1:$A$48,0),MATCH(D$8,'Registro de respuestas'!$A$8:$AA$8,0))="—",3)))</f>
        <v>2</v>
      </c>
      <c r="E21" s="59">
        <f>IF(INDEX('Registro de respuestas'!$A$1:$AA$48,MATCH($A21,'Registro de respuestas'!$A$1:$A$48,0),MATCH(E$8,'Registro de respuestas'!$A$8:$AA$8,0))="✔",2,IF(INDEX('Registro de respuestas'!$A$1:$AA$48,MATCH($A21,'Registro de respuestas'!$A$1:$A$48,0),MATCH(E$8,'Registro de respuestas'!$A$8:$AA$8,0))="X",0,IF(INDEX('Registro de respuestas'!$A$1:$AA$48,MATCH($A21,'Registro de respuestas'!$A$1:$A$48,0),MATCH(E$8,'Registro de respuestas'!$A$8:$AA$8,0))="—",3)))</f>
        <v>2</v>
      </c>
      <c r="F21" s="59">
        <f>IF(INDEX('Registro de respuestas'!$A$1:$AA$48,MATCH($A21,'Registro de respuestas'!$A$1:$A$48,0),MATCH(F$8,'Registro de respuestas'!$A$8:$AA$8,0))="✔",2,IF(INDEX('Registro de respuestas'!$A$1:$AA$48,MATCH($A21,'Registro de respuestas'!$A$1:$A$48,0),MATCH(F$8,'Registro de respuestas'!$A$8:$AA$8,0))="X",0,IF(INDEX('Registro de respuestas'!$A$1:$AA$48,MATCH($A21,'Registro de respuestas'!$A$1:$A$48,0),MATCH(F$8,'Registro de respuestas'!$A$8:$AA$8,0))="—",3)))</f>
        <v>2</v>
      </c>
      <c r="G21" s="59">
        <f>IF(INDEX('Registro de respuestas'!$A$1:$AA$48,MATCH($A21,'Registro de respuestas'!$A$1:$A$48,0),MATCH(G$8,'Registro de respuestas'!$A$8:$AA$8,0))="✔",2,IF(INDEX('Registro de respuestas'!$A$1:$AA$48,MATCH($A21,'Registro de respuestas'!$A$1:$A$48,0),MATCH(G$8,'Registro de respuestas'!$A$8:$AA$8,0))="X",0,IF(INDEX('Registro de respuestas'!$A$1:$AA$48,MATCH($A21,'Registro de respuestas'!$A$1:$A$48,0),MATCH(G$8,'Registro de respuestas'!$A$8:$AA$8,0))="—",3)))</f>
        <v>2</v>
      </c>
      <c r="H21" s="59">
        <f>IF(INDEX('Registro de respuestas'!$A$1:$AA$48,MATCH($A21,'Registro de respuestas'!$A$1:$A$48,0),MATCH(H$8,'Registro de respuestas'!$A$8:$AA$8,0))="✔",2,IF(INDEX('Registro de respuestas'!$A$1:$AA$48,MATCH($A21,'Registro de respuestas'!$A$1:$A$48,0),MATCH(H$8,'Registro de respuestas'!$A$8:$AA$8,0))="X",0,IF(INDEX('Registro de respuestas'!$A$1:$AA$48,MATCH($A21,'Registro de respuestas'!$A$1:$A$48,0),MATCH(H$8,'Registro de respuestas'!$A$8:$AA$8,0))="—",3)))</f>
        <v>2</v>
      </c>
      <c r="I21" s="59">
        <f>IF(INDEX('Registro de respuestas'!$A$1:$AA$48,MATCH($A21,'Registro de respuestas'!$A$1:$A$48,0),MATCH(I$8,'Registro de respuestas'!$A$8:$AA$8,0))="✔",2,IF(INDEX('Registro de respuestas'!$A$1:$AA$48,MATCH($A21,'Registro de respuestas'!$A$1:$A$48,0),MATCH(I$8,'Registro de respuestas'!$A$8:$AA$8,0))="X",0,IF(INDEX('Registro de respuestas'!$A$1:$AA$48,MATCH($A21,'Registro de respuestas'!$A$1:$A$48,0),MATCH(I$8,'Registro de respuestas'!$A$8:$AA$8,0))="—",3)))</f>
        <v>2</v>
      </c>
      <c r="J21" s="59">
        <f>IF(INDEX('Registro de respuestas'!$A$1:$AA$48,MATCH($A21,'Registro de respuestas'!$A$1:$A$48,0),MATCH(J$8,'Registro de respuestas'!$A$8:$AA$8,0))="✔",2,IF(INDEX('Registro de respuestas'!$A$1:$AA$48,MATCH($A21,'Registro de respuestas'!$A$1:$A$48,0),MATCH(J$8,'Registro de respuestas'!$A$8:$AA$8,0))="X",0,IF(INDEX('Registro de respuestas'!$A$1:$AA$48,MATCH($A21,'Registro de respuestas'!$A$1:$A$48,0),MATCH(J$8,'Registro de respuestas'!$A$8:$AA$8,0))="—",3)))</f>
        <v>2</v>
      </c>
      <c r="K21" s="59">
        <f>IF(INDEX('Registro de respuestas'!$A$1:$AA$48,MATCH($A21,'Registro de respuestas'!$A$1:$A$48,0),MATCH(K$8,'Registro de respuestas'!$A$8:$AA$8,0))="✔",2,IF(INDEX('Registro de respuestas'!$A$1:$AA$48,MATCH($A21,'Registro de respuestas'!$A$1:$A$48,0),MATCH(K$8,'Registro de respuestas'!$A$8:$AA$8,0))="X",0,IF(INDEX('Registro de respuestas'!$A$1:$AA$48,MATCH($A21,'Registro de respuestas'!$A$1:$A$48,0),MATCH(K$8,'Registro de respuestas'!$A$8:$AA$8,0))="—",3)))</f>
        <v>0</v>
      </c>
      <c r="L21" s="59">
        <f>IF(INDEX('Registro de respuestas'!$A$1:$AA$48,MATCH($A21,'Registro de respuestas'!$A$1:$A$48,0),MATCH(L$8,'Registro de respuestas'!$A$8:$AA$8,0))="✔",2,IF(INDEX('Registro de respuestas'!$A$1:$AA$48,MATCH($A21,'Registro de respuestas'!$A$1:$A$48,0),MATCH(L$8,'Registro de respuestas'!$A$8:$AA$8,0))="X",0,IF(INDEX('Registro de respuestas'!$A$1:$AA$48,MATCH($A21,'Registro de respuestas'!$A$1:$A$48,0),MATCH(L$8,'Registro de respuestas'!$A$8:$AA$8,0))="—",3)))</f>
        <v>0</v>
      </c>
      <c r="M21" s="59">
        <f>IF(INDEX('Registro de respuestas'!$A$1:$AA$48,MATCH($A21,'Registro de respuestas'!$A$1:$A$48,0),MATCH(M$8,'Registro de respuestas'!$A$8:$AA$8,0))="✔",2,IF(INDEX('Registro de respuestas'!$A$1:$AA$48,MATCH($A21,'Registro de respuestas'!$A$1:$A$48,0),MATCH(M$8,'Registro de respuestas'!$A$8:$AA$8,0))="X",0,IF(INDEX('Registro de respuestas'!$A$1:$AA$48,MATCH($A21,'Registro de respuestas'!$A$1:$A$48,0),MATCH(M$8,'Registro de respuestas'!$A$8:$AA$8,0))="—",3)))</f>
        <v>0</v>
      </c>
      <c r="N21" s="59">
        <f>IF(INDEX('Registro de respuestas'!$A$1:$AA$48,MATCH($A21,'Registro de respuestas'!$A$1:$A$48,0),MATCH(N$8,'Registro de respuestas'!$A$8:$AA$8,0))="✔",2,IF(INDEX('Registro de respuestas'!$A$1:$AA$48,MATCH($A21,'Registro de respuestas'!$A$1:$A$48,0),MATCH(N$8,'Registro de respuestas'!$A$8:$AA$8,0))="X",0,IF(INDEX('Registro de respuestas'!$A$1:$AA$48,MATCH($A21,'Registro de respuestas'!$A$1:$A$48,0),MATCH(N$8,'Registro de respuestas'!$A$8:$AA$8,0))="—",3)))</f>
        <v>2</v>
      </c>
      <c r="O21" s="59">
        <f>IF(INDEX('Registro de respuestas'!$A$1:$AA$48,MATCH($A21,'Registro de respuestas'!$A$1:$A$48,0),MATCH(O$8,'Registro de respuestas'!$A$8:$AA$8,0))="✔",2,IF(INDEX('Registro de respuestas'!$A$1:$AA$48,MATCH($A21,'Registro de respuestas'!$A$1:$A$48,0),MATCH(O$8,'Registro de respuestas'!$A$8:$AA$8,0))="X",0,IF(INDEX('Registro de respuestas'!$A$1:$AA$48,MATCH($A21,'Registro de respuestas'!$A$1:$A$48,0),MATCH(O$8,'Registro de respuestas'!$A$8:$AA$8,0))="—",3)))</f>
        <v>2</v>
      </c>
      <c r="P21" s="140">
        <f>IF(INDEX('Registro de respuestas'!$A$1:$AA$48,MATCH($A21,'Registro de respuestas'!$A$1:$A$48,0),MATCH(P$8,'Registro de respuestas'!$A$8:$AA$8,0))="✔",2,IF(INDEX('Registro de respuestas'!$A$1:$AA$48,MATCH($A21,'Registro de respuestas'!$A$1:$A$48,0),MATCH(P$8,'Registro de respuestas'!$A$8:$AA$8,0))="X",0,IF(INDEX('Registro de respuestas'!$A$1:$AA$48,MATCH($A21,'Registro de respuestas'!$A$1:$A$48,0),MATCH(P$8,'Registro de respuestas'!$A$8:$AA$8,0))="—",3)))</f>
        <v>0</v>
      </c>
      <c r="Q21" s="60">
        <f>IF(INDEX('Registro de respuestas'!$A$1:$AA$48,MATCH($A21,'Registro de respuestas'!$A$1:$A$48,0),MATCH(Q$8,'Registro de respuestas'!$A$8:$AA$8,0))="✔",2,IF(INDEX('Registro de respuestas'!$A$1:$AA$48,MATCH($A21,'Registro de respuestas'!$A$1:$A$48,0),MATCH(Q$8,'Registro de respuestas'!$A$8:$AA$8,0))="X",0,IF(INDEX('Registro de respuestas'!$A$1:$AA$48,MATCH($A21,'Registro de respuestas'!$A$1:$A$48,0),MATCH(Q$8,'Registro de respuestas'!$A$8:$AA$8,0))="—",3)))</f>
        <v>2</v>
      </c>
      <c r="R21" s="59">
        <f>IF(INDEX('Registro de respuestas'!$A$1:$AA$48,MATCH($A21,'Registro de respuestas'!$A$1:$A$48,0),MATCH(R$8,'Registro de respuestas'!$A$8:$AA$8,0))="✔",2,IF(INDEX('Registro de respuestas'!$A$1:$AA$48,MATCH($A21,'Registro de respuestas'!$A$1:$A$48,0),MATCH(R$8,'Registro de respuestas'!$A$8:$AA$8,0))="X",0,IF(INDEX('Registro de respuestas'!$A$1:$AA$48,MATCH($A21,'Registro de respuestas'!$A$1:$A$48,0),MATCH(R$8,'Registro de respuestas'!$A$8:$AA$8,0))="—",3)))</f>
        <v>2</v>
      </c>
      <c r="S21" s="59">
        <f>IF(INDEX('Registro de respuestas'!$A$1:$AA$48,MATCH($A21,'Registro de respuestas'!$A$1:$A$48,0),MATCH(S$8,'Registro de respuestas'!$A$8:$AA$8,0))="✔",2,IF(INDEX('Registro de respuestas'!$A$1:$AA$48,MATCH($A21,'Registro de respuestas'!$A$1:$A$48,0),MATCH(S$8,'Registro de respuestas'!$A$8:$AA$8,0))="X",0,IF(INDEX('Registro de respuestas'!$A$1:$AA$48,MATCH($A21,'Registro de respuestas'!$A$1:$A$48,0),MATCH(S$8,'Registro de respuestas'!$A$8:$AA$8,0))="—",3)))</f>
        <v>2</v>
      </c>
      <c r="T21" s="59">
        <f>IF(INDEX('Registro de respuestas'!$A$1:$AA$48,MATCH($A21,'Registro de respuestas'!$A$1:$A$48,0),MATCH(T$8,'Registro de respuestas'!$A$8:$AA$8,0))="✔",2,IF(INDEX('Registro de respuestas'!$A$1:$AA$48,MATCH($A21,'Registro de respuestas'!$A$1:$A$48,0),MATCH(T$8,'Registro de respuestas'!$A$8:$AA$8,0))="X",0,IF(INDEX('Registro de respuestas'!$A$1:$AA$48,MATCH($A21,'Registro de respuestas'!$A$1:$A$48,0),MATCH(T$8,'Registro de respuestas'!$A$8:$AA$8,0))="—",3)))</f>
        <v>2</v>
      </c>
      <c r="U21" s="59">
        <f>IF(INDEX('Registro de respuestas'!$A$1:$AA$48,MATCH($A21,'Registro de respuestas'!$A$1:$A$48,0),MATCH(U$8,'Registro de respuestas'!$A$8:$AA$8,0))="✔",2,IF(INDEX('Registro de respuestas'!$A$1:$AA$48,MATCH($A21,'Registro de respuestas'!$A$1:$A$48,0),MATCH(U$8,'Registro de respuestas'!$A$8:$AA$8,0))="X",0,IF(INDEX('Registro de respuestas'!$A$1:$AA$48,MATCH($A21,'Registro de respuestas'!$A$1:$A$48,0),MATCH(U$8,'Registro de respuestas'!$A$8:$AA$8,0))="—",3)))</f>
        <v>2</v>
      </c>
      <c r="V21" s="61">
        <f>IF(INDEX('Registro de respuestas'!$A$1:$AA$48,MATCH($A21,'Registro de respuestas'!$A$1:$A$48,0),MATCH(V$8,'Registro de respuestas'!$A$8:$AA$8,0))="✔",2,IF(INDEX('Registro de respuestas'!$A$1:$AA$48,MATCH($A21,'Registro de respuestas'!$A$1:$A$48,0),MATCH(V$8,'Registro de respuestas'!$A$8:$AA$8,0))="X",0,IF(INDEX('Registro de respuestas'!$A$1:$AA$48,MATCH($A21,'Registro de respuestas'!$A$1:$A$48,0),MATCH(V$8,'Registro de respuestas'!$A$8:$AA$8,0))="—",3)))</f>
        <v>2</v>
      </c>
      <c r="W21" s="143">
        <f>IF(INDEX('Registro de respuestas'!$A$1:$AA$48,MATCH($A21,'Registro de respuestas'!$A$1:$A$48,0),MATCH(W$8,'Registro de respuestas'!$A$8:$AA$8,0))="✔",2,IF(INDEX('Registro de respuestas'!$A$1:$AA$48,MATCH($A21,'Registro de respuestas'!$A$1:$A$48,0),MATCH(W$8,'Registro de respuestas'!$A$8:$AA$8,0))="X",0,IF(INDEX('Registro de respuestas'!$A$1:$AA$48,MATCH($A21,'Registro de respuestas'!$A$1:$A$48,0),MATCH(W$8,'Registro de respuestas'!$A$8:$AA$8,0))="—",3)))</f>
        <v>2</v>
      </c>
      <c r="X21" s="59">
        <f>IF(INDEX('Registro de respuestas'!$A$1:$AA$48,MATCH($A21,'Registro de respuestas'!$A$1:$A$48,0),MATCH(X$8,'Registro de respuestas'!$A$8:$AA$8,0))="✔",2,IF(INDEX('Registro de respuestas'!$A$1:$AA$48,MATCH($A21,'Registro de respuestas'!$A$1:$A$48,0),MATCH(X$8,'Registro de respuestas'!$A$8:$AA$8,0))="X",0,IF(INDEX('Registro de respuestas'!$A$1:$AA$48,MATCH($A21,'Registro de respuestas'!$A$1:$A$48,0),MATCH(X$8,'Registro de respuestas'!$A$8:$AA$8,0))="—",3)))</f>
        <v>2</v>
      </c>
      <c r="Y21" s="59">
        <f>IF(INDEX('Registro de respuestas'!$A$1:$AA$48,MATCH($A21,'Registro de respuestas'!$A$1:$A$48,0),MATCH(Y$8,'Registro de respuestas'!$A$8:$AA$8,0))="✔",2,IF(INDEX('Registro de respuestas'!$A$1:$AA$48,MATCH($A21,'Registro de respuestas'!$A$1:$A$48,0),MATCH(Y$8,'Registro de respuestas'!$A$8:$AA$8,0))="X",0,IF(INDEX('Registro de respuestas'!$A$1:$AA$48,MATCH($A21,'Registro de respuestas'!$A$1:$A$48,0),MATCH(Y$8,'Registro de respuestas'!$A$8:$AA$8,0))="—",3)))</f>
        <v>2</v>
      </c>
      <c r="Z21" s="61">
        <f>IF(INDEX('Registro de respuestas'!$A$1:$AA$48,MATCH($A21,'Registro de respuestas'!$A$1:$A$48,0),MATCH(Z$8,'Registro de respuestas'!$A$8:$AA$8,0))="✔",2,IF(INDEX('Registro de respuestas'!$A$1:$AA$48,MATCH($A21,'Registro de respuestas'!$A$1:$A$48,0),MATCH(Z$8,'Registro de respuestas'!$A$8:$AA$8,0))="X",0,IF(INDEX('Registro de respuestas'!$A$1:$AA$48,MATCH($A21,'Registro de respuestas'!$A$1:$A$48,0),MATCH(Z$8,'Registro de respuestas'!$A$8:$AA$8,0))="—",3)))</f>
        <v>0</v>
      </c>
      <c r="AA21" s="34">
        <f>'Registro de respuestas'!AB21</f>
        <v>19</v>
      </c>
      <c r="AB21" s="31">
        <f>'Registro de respuestas'!AC21</f>
        <v>5</v>
      </c>
      <c r="AC21" s="34">
        <f>'Registro de respuestas'!AD21</f>
        <v>0</v>
      </c>
    </row>
    <row r="22" spans="1:29" ht="13.4" customHeight="1" x14ac:dyDescent="0.35">
      <c r="A22" s="57">
        <v>14</v>
      </c>
      <c r="B22" s="225" t="str">
        <f>IF('Registro de respuestas'!B22="","",'Registro de respuestas'!B22)</f>
        <v>SANGAMA RIOS, Zoe Luciana</v>
      </c>
      <c r="C22" s="143">
        <f>IF(INDEX('Registro de respuestas'!$A$1:$AA$48,MATCH($A22,'Registro de respuestas'!$A$1:$A$48,0),MATCH(C$8,'Registro de respuestas'!$A$8:$AA$8,0))="✔",2,IF(INDEX('Registro de respuestas'!$A$1:$AA$48,MATCH($A22,'Registro de respuestas'!$A$1:$A$48,0),MATCH(C$8,'Registro de respuestas'!$A$8:$AA$8,0))="X",0,IF(INDEX('Registro de respuestas'!$A$1:$AA$48,MATCH($A22,'Registro de respuestas'!$A$1:$A$48,0),MATCH(C$8,'Registro de respuestas'!$A$8:$AA$8,0))="—",3)))</f>
        <v>2</v>
      </c>
      <c r="D22" s="59">
        <f>IF(INDEX('Registro de respuestas'!$A$1:$AA$48,MATCH($A22,'Registro de respuestas'!$A$1:$A$48,0),MATCH(D$8,'Registro de respuestas'!$A$8:$AA$8,0))="✔",2,IF(INDEX('Registro de respuestas'!$A$1:$AA$48,MATCH($A22,'Registro de respuestas'!$A$1:$A$48,0),MATCH(D$8,'Registro de respuestas'!$A$8:$AA$8,0))="X",0,IF(INDEX('Registro de respuestas'!$A$1:$AA$48,MATCH($A22,'Registro de respuestas'!$A$1:$A$48,0),MATCH(D$8,'Registro de respuestas'!$A$8:$AA$8,0))="—",3)))</f>
        <v>2</v>
      </c>
      <c r="E22" s="59">
        <f>IF(INDEX('Registro de respuestas'!$A$1:$AA$48,MATCH($A22,'Registro de respuestas'!$A$1:$A$48,0),MATCH(E$8,'Registro de respuestas'!$A$8:$AA$8,0))="✔",2,IF(INDEX('Registro de respuestas'!$A$1:$AA$48,MATCH($A22,'Registro de respuestas'!$A$1:$A$48,0),MATCH(E$8,'Registro de respuestas'!$A$8:$AA$8,0))="X",0,IF(INDEX('Registro de respuestas'!$A$1:$AA$48,MATCH($A22,'Registro de respuestas'!$A$1:$A$48,0),MATCH(E$8,'Registro de respuestas'!$A$8:$AA$8,0))="—",3)))</f>
        <v>2</v>
      </c>
      <c r="F22" s="59">
        <f>IF(INDEX('Registro de respuestas'!$A$1:$AA$48,MATCH($A22,'Registro de respuestas'!$A$1:$A$48,0),MATCH(F$8,'Registro de respuestas'!$A$8:$AA$8,0))="✔",2,IF(INDEX('Registro de respuestas'!$A$1:$AA$48,MATCH($A22,'Registro de respuestas'!$A$1:$A$48,0),MATCH(F$8,'Registro de respuestas'!$A$8:$AA$8,0))="X",0,IF(INDEX('Registro de respuestas'!$A$1:$AA$48,MATCH($A22,'Registro de respuestas'!$A$1:$A$48,0),MATCH(F$8,'Registro de respuestas'!$A$8:$AA$8,0))="—",3)))</f>
        <v>2</v>
      </c>
      <c r="G22" s="59">
        <f>IF(INDEX('Registro de respuestas'!$A$1:$AA$48,MATCH($A22,'Registro de respuestas'!$A$1:$A$48,0),MATCH(G$8,'Registro de respuestas'!$A$8:$AA$8,0))="✔",2,IF(INDEX('Registro de respuestas'!$A$1:$AA$48,MATCH($A22,'Registro de respuestas'!$A$1:$A$48,0),MATCH(G$8,'Registro de respuestas'!$A$8:$AA$8,0))="X",0,IF(INDEX('Registro de respuestas'!$A$1:$AA$48,MATCH($A22,'Registro de respuestas'!$A$1:$A$48,0),MATCH(G$8,'Registro de respuestas'!$A$8:$AA$8,0))="—",3)))</f>
        <v>0</v>
      </c>
      <c r="H22" s="59">
        <f>IF(INDEX('Registro de respuestas'!$A$1:$AA$48,MATCH($A22,'Registro de respuestas'!$A$1:$A$48,0),MATCH(H$8,'Registro de respuestas'!$A$8:$AA$8,0))="✔",2,IF(INDEX('Registro de respuestas'!$A$1:$AA$48,MATCH($A22,'Registro de respuestas'!$A$1:$A$48,0),MATCH(H$8,'Registro de respuestas'!$A$8:$AA$8,0))="X",0,IF(INDEX('Registro de respuestas'!$A$1:$AA$48,MATCH($A22,'Registro de respuestas'!$A$1:$A$48,0),MATCH(H$8,'Registro de respuestas'!$A$8:$AA$8,0))="—",3)))</f>
        <v>0</v>
      </c>
      <c r="I22" s="59">
        <f>IF(INDEX('Registro de respuestas'!$A$1:$AA$48,MATCH($A22,'Registro de respuestas'!$A$1:$A$48,0),MATCH(I$8,'Registro de respuestas'!$A$8:$AA$8,0))="✔",2,IF(INDEX('Registro de respuestas'!$A$1:$AA$48,MATCH($A22,'Registro de respuestas'!$A$1:$A$48,0),MATCH(I$8,'Registro de respuestas'!$A$8:$AA$8,0))="X",0,IF(INDEX('Registro de respuestas'!$A$1:$AA$48,MATCH($A22,'Registro de respuestas'!$A$1:$A$48,0),MATCH(I$8,'Registro de respuestas'!$A$8:$AA$8,0))="—",3)))</f>
        <v>0</v>
      </c>
      <c r="J22" s="59">
        <f>IF(INDEX('Registro de respuestas'!$A$1:$AA$48,MATCH($A22,'Registro de respuestas'!$A$1:$A$48,0),MATCH(J$8,'Registro de respuestas'!$A$8:$AA$8,0))="✔",2,IF(INDEX('Registro de respuestas'!$A$1:$AA$48,MATCH($A22,'Registro de respuestas'!$A$1:$A$48,0),MATCH(J$8,'Registro de respuestas'!$A$8:$AA$8,0))="X",0,IF(INDEX('Registro de respuestas'!$A$1:$AA$48,MATCH($A22,'Registro de respuestas'!$A$1:$A$48,0),MATCH(J$8,'Registro de respuestas'!$A$8:$AA$8,0))="—",3)))</f>
        <v>0</v>
      </c>
      <c r="K22" s="59">
        <f>IF(INDEX('Registro de respuestas'!$A$1:$AA$48,MATCH($A22,'Registro de respuestas'!$A$1:$A$48,0),MATCH(K$8,'Registro de respuestas'!$A$8:$AA$8,0))="✔",2,IF(INDEX('Registro de respuestas'!$A$1:$AA$48,MATCH($A22,'Registro de respuestas'!$A$1:$A$48,0),MATCH(K$8,'Registro de respuestas'!$A$8:$AA$8,0))="X",0,IF(INDEX('Registro de respuestas'!$A$1:$AA$48,MATCH($A22,'Registro de respuestas'!$A$1:$A$48,0),MATCH(K$8,'Registro de respuestas'!$A$8:$AA$8,0))="—",3)))</f>
        <v>0</v>
      </c>
      <c r="L22" s="59">
        <f>IF(INDEX('Registro de respuestas'!$A$1:$AA$48,MATCH($A22,'Registro de respuestas'!$A$1:$A$48,0),MATCH(L$8,'Registro de respuestas'!$A$8:$AA$8,0))="✔",2,IF(INDEX('Registro de respuestas'!$A$1:$AA$48,MATCH($A22,'Registro de respuestas'!$A$1:$A$48,0),MATCH(L$8,'Registro de respuestas'!$A$8:$AA$8,0))="X",0,IF(INDEX('Registro de respuestas'!$A$1:$AA$48,MATCH($A22,'Registro de respuestas'!$A$1:$A$48,0),MATCH(L$8,'Registro de respuestas'!$A$8:$AA$8,0))="—",3)))</f>
        <v>0</v>
      </c>
      <c r="M22" s="59">
        <f>IF(INDEX('Registro de respuestas'!$A$1:$AA$48,MATCH($A22,'Registro de respuestas'!$A$1:$A$48,0),MATCH(M$8,'Registro de respuestas'!$A$8:$AA$8,0))="✔",2,IF(INDEX('Registro de respuestas'!$A$1:$AA$48,MATCH($A22,'Registro de respuestas'!$A$1:$A$48,0),MATCH(M$8,'Registro de respuestas'!$A$8:$AA$8,0))="X",0,IF(INDEX('Registro de respuestas'!$A$1:$AA$48,MATCH($A22,'Registro de respuestas'!$A$1:$A$48,0),MATCH(M$8,'Registro de respuestas'!$A$8:$AA$8,0))="—",3)))</f>
        <v>0</v>
      </c>
      <c r="N22" s="59">
        <f>IF(INDEX('Registro de respuestas'!$A$1:$AA$48,MATCH($A22,'Registro de respuestas'!$A$1:$A$48,0),MATCH(N$8,'Registro de respuestas'!$A$8:$AA$8,0))="✔",2,IF(INDEX('Registro de respuestas'!$A$1:$AA$48,MATCH($A22,'Registro de respuestas'!$A$1:$A$48,0),MATCH(N$8,'Registro de respuestas'!$A$8:$AA$8,0))="X",0,IF(INDEX('Registro de respuestas'!$A$1:$AA$48,MATCH($A22,'Registro de respuestas'!$A$1:$A$48,0),MATCH(N$8,'Registro de respuestas'!$A$8:$AA$8,0))="—",3)))</f>
        <v>0</v>
      </c>
      <c r="O22" s="59">
        <f>IF(INDEX('Registro de respuestas'!$A$1:$AA$48,MATCH($A22,'Registro de respuestas'!$A$1:$A$48,0),MATCH(O$8,'Registro de respuestas'!$A$8:$AA$8,0))="✔",2,IF(INDEX('Registro de respuestas'!$A$1:$AA$48,MATCH($A22,'Registro de respuestas'!$A$1:$A$48,0),MATCH(O$8,'Registro de respuestas'!$A$8:$AA$8,0))="X",0,IF(INDEX('Registro de respuestas'!$A$1:$AA$48,MATCH($A22,'Registro de respuestas'!$A$1:$A$48,0),MATCH(O$8,'Registro de respuestas'!$A$8:$AA$8,0))="—",3)))</f>
        <v>0</v>
      </c>
      <c r="P22" s="140">
        <f>IF(INDEX('Registro de respuestas'!$A$1:$AA$48,MATCH($A22,'Registro de respuestas'!$A$1:$A$48,0),MATCH(P$8,'Registro de respuestas'!$A$8:$AA$8,0))="✔",2,IF(INDEX('Registro de respuestas'!$A$1:$AA$48,MATCH($A22,'Registro de respuestas'!$A$1:$A$48,0),MATCH(P$8,'Registro de respuestas'!$A$8:$AA$8,0))="X",0,IF(INDEX('Registro de respuestas'!$A$1:$AA$48,MATCH($A22,'Registro de respuestas'!$A$1:$A$48,0),MATCH(P$8,'Registro de respuestas'!$A$8:$AA$8,0))="—",3)))</f>
        <v>0</v>
      </c>
      <c r="Q22" s="60">
        <f>IF(INDEX('Registro de respuestas'!$A$1:$AA$48,MATCH($A22,'Registro de respuestas'!$A$1:$A$48,0),MATCH(Q$8,'Registro de respuestas'!$A$8:$AA$8,0))="✔",2,IF(INDEX('Registro de respuestas'!$A$1:$AA$48,MATCH($A22,'Registro de respuestas'!$A$1:$A$48,0),MATCH(Q$8,'Registro de respuestas'!$A$8:$AA$8,0))="X",0,IF(INDEX('Registro de respuestas'!$A$1:$AA$48,MATCH($A22,'Registro de respuestas'!$A$1:$A$48,0),MATCH(Q$8,'Registro de respuestas'!$A$8:$AA$8,0))="—",3)))</f>
        <v>2</v>
      </c>
      <c r="R22" s="59">
        <f>IF(INDEX('Registro de respuestas'!$A$1:$AA$48,MATCH($A22,'Registro de respuestas'!$A$1:$A$48,0),MATCH(R$8,'Registro de respuestas'!$A$8:$AA$8,0))="✔",2,IF(INDEX('Registro de respuestas'!$A$1:$AA$48,MATCH($A22,'Registro de respuestas'!$A$1:$A$48,0),MATCH(R$8,'Registro de respuestas'!$A$8:$AA$8,0))="X",0,IF(INDEX('Registro de respuestas'!$A$1:$AA$48,MATCH($A22,'Registro de respuestas'!$A$1:$A$48,0),MATCH(R$8,'Registro de respuestas'!$A$8:$AA$8,0))="—",3)))</f>
        <v>2</v>
      </c>
      <c r="S22" s="59">
        <f>IF(INDEX('Registro de respuestas'!$A$1:$AA$48,MATCH($A22,'Registro de respuestas'!$A$1:$A$48,0),MATCH(S$8,'Registro de respuestas'!$A$8:$AA$8,0))="✔",2,IF(INDEX('Registro de respuestas'!$A$1:$AA$48,MATCH($A22,'Registro de respuestas'!$A$1:$A$48,0),MATCH(S$8,'Registro de respuestas'!$A$8:$AA$8,0))="X",0,IF(INDEX('Registro de respuestas'!$A$1:$AA$48,MATCH($A22,'Registro de respuestas'!$A$1:$A$48,0),MATCH(S$8,'Registro de respuestas'!$A$8:$AA$8,0))="—",3)))</f>
        <v>2</v>
      </c>
      <c r="T22" s="59">
        <f>IF(INDEX('Registro de respuestas'!$A$1:$AA$48,MATCH($A22,'Registro de respuestas'!$A$1:$A$48,0),MATCH(T$8,'Registro de respuestas'!$A$8:$AA$8,0))="✔",2,IF(INDEX('Registro de respuestas'!$A$1:$AA$48,MATCH($A22,'Registro de respuestas'!$A$1:$A$48,0),MATCH(T$8,'Registro de respuestas'!$A$8:$AA$8,0))="X",0,IF(INDEX('Registro de respuestas'!$A$1:$AA$48,MATCH($A22,'Registro de respuestas'!$A$1:$A$48,0),MATCH(T$8,'Registro de respuestas'!$A$8:$AA$8,0))="—",3)))</f>
        <v>0</v>
      </c>
      <c r="U22" s="59">
        <f>IF(INDEX('Registro de respuestas'!$A$1:$AA$48,MATCH($A22,'Registro de respuestas'!$A$1:$A$48,0),MATCH(U$8,'Registro de respuestas'!$A$8:$AA$8,0))="✔",2,IF(INDEX('Registro de respuestas'!$A$1:$AA$48,MATCH($A22,'Registro de respuestas'!$A$1:$A$48,0),MATCH(U$8,'Registro de respuestas'!$A$8:$AA$8,0))="X",0,IF(INDEX('Registro de respuestas'!$A$1:$AA$48,MATCH($A22,'Registro de respuestas'!$A$1:$A$48,0),MATCH(U$8,'Registro de respuestas'!$A$8:$AA$8,0))="—",3)))</f>
        <v>0</v>
      </c>
      <c r="V22" s="61">
        <f>IF(INDEX('Registro de respuestas'!$A$1:$AA$48,MATCH($A22,'Registro de respuestas'!$A$1:$A$48,0),MATCH(V$8,'Registro de respuestas'!$A$8:$AA$8,0))="✔",2,IF(INDEX('Registro de respuestas'!$A$1:$AA$48,MATCH($A22,'Registro de respuestas'!$A$1:$A$48,0),MATCH(V$8,'Registro de respuestas'!$A$8:$AA$8,0))="X",0,IF(INDEX('Registro de respuestas'!$A$1:$AA$48,MATCH($A22,'Registro de respuestas'!$A$1:$A$48,0),MATCH(V$8,'Registro de respuestas'!$A$8:$AA$8,0))="—",3)))</f>
        <v>0</v>
      </c>
      <c r="W22" s="143">
        <f>IF(INDEX('Registro de respuestas'!$A$1:$AA$48,MATCH($A22,'Registro de respuestas'!$A$1:$A$48,0),MATCH(W$8,'Registro de respuestas'!$A$8:$AA$8,0))="✔",2,IF(INDEX('Registro de respuestas'!$A$1:$AA$48,MATCH($A22,'Registro de respuestas'!$A$1:$A$48,0),MATCH(W$8,'Registro de respuestas'!$A$8:$AA$8,0))="X",0,IF(INDEX('Registro de respuestas'!$A$1:$AA$48,MATCH($A22,'Registro de respuestas'!$A$1:$A$48,0),MATCH(W$8,'Registro de respuestas'!$A$8:$AA$8,0))="—",3)))</f>
        <v>2</v>
      </c>
      <c r="X22" s="59">
        <f>IF(INDEX('Registro de respuestas'!$A$1:$AA$48,MATCH($A22,'Registro de respuestas'!$A$1:$A$48,0),MATCH(X$8,'Registro de respuestas'!$A$8:$AA$8,0))="✔",2,IF(INDEX('Registro de respuestas'!$A$1:$AA$48,MATCH($A22,'Registro de respuestas'!$A$1:$A$48,0),MATCH(X$8,'Registro de respuestas'!$A$8:$AA$8,0))="X",0,IF(INDEX('Registro de respuestas'!$A$1:$AA$48,MATCH($A22,'Registro de respuestas'!$A$1:$A$48,0),MATCH(X$8,'Registro de respuestas'!$A$8:$AA$8,0))="—",3)))</f>
        <v>2</v>
      </c>
      <c r="Y22" s="59">
        <f>IF(INDEX('Registro de respuestas'!$A$1:$AA$48,MATCH($A22,'Registro de respuestas'!$A$1:$A$48,0),MATCH(Y$8,'Registro de respuestas'!$A$8:$AA$8,0))="✔",2,IF(INDEX('Registro de respuestas'!$A$1:$AA$48,MATCH($A22,'Registro de respuestas'!$A$1:$A$48,0),MATCH(Y$8,'Registro de respuestas'!$A$8:$AA$8,0))="X",0,IF(INDEX('Registro de respuestas'!$A$1:$AA$48,MATCH($A22,'Registro de respuestas'!$A$1:$A$48,0),MATCH(Y$8,'Registro de respuestas'!$A$8:$AA$8,0))="—",3)))</f>
        <v>0</v>
      </c>
      <c r="Z22" s="61">
        <f>IF(INDEX('Registro de respuestas'!$A$1:$AA$48,MATCH($A22,'Registro de respuestas'!$A$1:$A$48,0),MATCH(Z$8,'Registro de respuestas'!$A$8:$AA$8,0))="✔",2,IF(INDEX('Registro de respuestas'!$A$1:$AA$48,MATCH($A22,'Registro de respuestas'!$A$1:$A$48,0),MATCH(Z$8,'Registro de respuestas'!$A$8:$AA$8,0))="X",0,IF(INDEX('Registro de respuestas'!$A$1:$AA$48,MATCH($A22,'Registro de respuestas'!$A$1:$A$48,0),MATCH(Z$8,'Registro de respuestas'!$A$8:$AA$8,0))="—",3)))</f>
        <v>0</v>
      </c>
      <c r="AA22" s="34">
        <f>'Registro de respuestas'!AB22</f>
        <v>9</v>
      </c>
      <c r="AB22" s="31">
        <f>'Registro de respuestas'!AC22</f>
        <v>15</v>
      </c>
      <c r="AC22" s="34">
        <f>'Registro de respuestas'!AD22</f>
        <v>0</v>
      </c>
    </row>
    <row r="23" spans="1:29" ht="13.4" customHeight="1" x14ac:dyDescent="0.35">
      <c r="A23" s="57">
        <v>15</v>
      </c>
      <c r="B23" s="225" t="str">
        <f>IF('Registro de respuestas'!B23="","",'Registro de respuestas'!B23)</f>
        <v>TAPULLIMA FASABI, Thiago Said</v>
      </c>
      <c r="C23" s="143">
        <f>IF(INDEX('Registro de respuestas'!$A$1:$AA$48,MATCH($A23,'Registro de respuestas'!$A$1:$A$48,0),MATCH(C$8,'Registro de respuestas'!$A$8:$AA$8,0))="✔",2,IF(INDEX('Registro de respuestas'!$A$1:$AA$48,MATCH($A23,'Registro de respuestas'!$A$1:$A$48,0),MATCH(C$8,'Registro de respuestas'!$A$8:$AA$8,0))="X",0,IF(INDEX('Registro de respuestas'!$A$1:$AA$48,MATCH($A23,'Registro de respuestas'!$A$1:$A$48,0),MATCH(C$8,'Registro de respuestas'!$A$8:$AA$8,0))="—",3)))</f>
        <v>2</v>
      </c>
      <c r="D23" s="59">
        <f>IF(INDEX('Registro de respuestas'!$A$1:$AA$48,MATCH($A23,'Registro de respuestas'!$A$1:$A$48,0),MATCH(D$8,'Registro de respuestas'!$A$8:$AA$8,0))="✔",2,IF(INDEX('Registro de respuestas'!$A$1:$AA$48,MATCH($A23,'Registro de respuestas'!$A$1:$A$48,0),MATCH(D$8,'Registro de respuestas'!$A$8:$AA$8,0))="X",0,IF(INDEX('Registro de respuestas'!$A$1:$AA$48,MATCH($A23,'Registro de respuestas'!$A$1:$A$48,0),MATCH(D$8,'Registro de respuestas'!$A$8:$AA$8,0))="—",3)))</f>
        <v>2</v>
      </c>
      <c r="E23" s="59">
        <f>IF(INDEX('Registro de respuestas'!$A$1:$AA$48,MATCH($A23,'Registro de respuestas'!$A$1:$A$48,0),MATCH(E$8,'Registro de respuestas'!$A$8:$AA$8,0))="✔",2,IF(INDEX('Registro de respuestas'!$A$1:$AA$48,MATCH($A23,'Registro de respuestas'!$A$1:$A$48,0),MATCH(E$8,'Registro de respuestas'!$A$8:$AA$8,0))="X",0,IF(INDEX('Registro de respuestas'!$A$1:$AA$48,MATCH($A23,'Registro de respuestas'!$A$1:$A$48,0),MATCH(E$8,'Registro de respuestas'!$A$8:$AA$8,0))="—",3)))</f>
        <v>2</v>
      </c>
      <c r="F23" s="59">
        <f>IF(INDEX('Registro de respuestas'!$A$1:$AA$48,MATCH($A23,'Registro de respuestas'!$A$1:$A$48,0),MATCH(F$8,'Registro de respuestas'!$A$8:$AA$8,0))="✔",2,IF(INDEX('Registro de respuestas'!$A$1:$AA$48,MATCH($A23,'Registro de respuestas'!$A$1:$A$48,0),MATCH(F$8,'Registro de respuestas'!$A$8:$AA$8,0))="X",0,IF(INDEX('Registro de respuestas'!$A$1:$AA$48,MATCH($A23,'Registro de respuestas'!$A$1:$A$48,0),MATCH(F$8,'Registro de respuestas'!$A$8:$AA$8,0))="—",3)))</f>
        <v>2</v>
      </c>
      <c r="G23" s="59">
        <f>IF(INDEX('Registro de respuestas'!$A$1:$AA$48,MATCH($A23,'Registro de respuestas'!$A$1:$A$48,0),MATCH(G$8,'Registro de respuestas'!$A$8:$AA$8,0))="✔",2,IF(INDEX('Registro de respuestas'!$A$1:$AA$48,MATCH($A23,'Registro de respuestas'!$A$1:$A$48,0),MATCH(G$8,'Registro de respuestas'!$A$8:$AA$8,0))="X",0,IF(INDEX('Registro de respuestas'!$A$1:$AA$48,MATCH($A23,'Registro de respuestas'!$A$1:$A$48,0),MATCH(G$8,'Registro de respuestas'!$A$8:$AA$8,0))="—",3)))</f>
        <v>2</v>
      </c>
      <c r="H23" s="59">
        <f>IF(INDEX('Registro de respuestas'!$A$1:$AA$48,MATCH($A23,'Registro de respuestas'!$A$1:$A$48,0),MATCH(H$8,'Registro de respuestas'!$A$8:$AA$8,0))="✔",2,IF(INDEX('Registro de respuestas'!$A$1:$AA$48,MATCH($A23,'Registro de respuestas'!$A$1:$A$48,0),MATCH(H$8,'Registro de respuestas'!$A$8:$AA$8,0))="X",0,IF(INDEX('Registro de respuestas'!$A$1:$AA$48,MATCH($A23,'Registro de respuestas'!$A$1:$A$48,0),MATCH(H$8,'Registro de respuestas'!$A$8:$AA$8,0))="—",3)))</f>
        <v>0</v>
      </c>
      <c r="I23" s="59">
        <f>IF(INDEX('Registro de respuestas'!$A$1:$AA$48,MATCH($A23,'Registro de respuestas'!$A$1:$A$48,0),MATCH(I$8,'Registro de respuestas'!$A$8:$AA$8,0))="✔",2,IF(INDEX('Registro de respuestas'!$A$1:$AA$48,MATCH($A23,'Registro de respuestas'!$A$1:$A$48,0),MATCH(I$8,'Registro de respuestas'!$A$8:$AA$8,0))="X",0,IF(INDEX('Registro de respuestas'!$A$1:$AA$48,MATCH($A23,'Registro de respuestas'!$A$1:$A$48,0),MATCH(I$8,'Registro de respuestas'!$A$8:$AA$8,0))="—",3)))</f>
        <v>0</v>
      </c>
      <c r="J23" s="59">
        <f>IF(INDEX('Registro de respuestas'!$A$1:$AA$48,MATCH($A23,'Registro de respuestas'!$A$1:$A$48,0),MATCH(J$8,'Registro de respuestas'!$A$8:$AA$8,0))="✔",2,IF(INDEX('Registro de respuestas'!$A$1:$AA$48,MATCH($A23,'Registro de respuestas'!$A$1:$A$48,0),MATCH(J$8,'Registro de respuestas'!$A$8:$AA$8,0))="X",0,IF(INDEX('Registro de respuestas'!$A$1:$AA$48,MATCH($A23,'Registro de respuestas'!$A$1:$A$48,0),MATCH(J$8,'Registro de respuestas'!$A$8:$AA$8,0))="—",3)))</f>
        <v>0</v>
      </c>
      <c r="K23" s="59">
        <f>IF(INDEX('Registro de respuestas'!$A$1:$AA$48,MATCH($A23,'Registro de respuestas'!$A$1:$A$48,0),MATCH(K$8,'Registro de respuestas'!$A$8:$AA$8,0))="✔",2,IF(INDEX('Registro de respuestas'!$A$1:$AA$48,MATCH($A23,'Registro de respuestas'!$A$1:$A$48,0),MATCH(K$8,'Registro de respuestas'!$A$8:$AA$8,0))="X",0,IF(INDEX('Registro de respuestas'!$A$1:$AA$48,MATCH($A23,'Registro de respuestas'!$A$1:$A$48,0),MATCH(K$8,'Registro de respuestas'!$A$8:$AA$8,0))="—",3)))</f>
        <v>0</v>
      </c>
      <c r="L23" s="59">
        <f>IF(INDEX('Registro de respuestas'!$A$1:$AA$48,MATCH($A23,'Registro de respuestas'!$A$1:$A$48,0),MATCH(L$8,'Registro de respuestas'!$A$8:$AA$8,0))="✔",2,IF(INDEX('Registro de respuestas'!$A$1:$AA$48,MATCH($A23,'Registro de respuestas'!$A$1:$A$48,0),MATCH(L$8,'Registro de respuestas'!$A$8:$AA$8,0))="X",0,IF(INDEX('Registro de respuestas'!$A$1:$AA$48,MATCH($A23,'Registro de respuestas'!$A$1:$A$48,0),MATCH(L$8,'Registro de respuestas'!$A$8:$AA$8,0))="—",3)))</f>
        <v>0</v>
      </c>
      <c r="M23" s="59">
        <f>IF(INDEX('Registro de respuestas'!$A$1:$AA$48,MATCH($A23,'Registro de respuestas'!$A$1:$A$48,0),MATCH(M$8,'Registro de respuestas'!$A$8:$AA$8,0))="✔",2,IF(INDEX('Registro de respuestas'!$A$1:$AA$48,MATCH($A23,'Registro de respuestas'!$A$1:$A$48,0),MATCH(M$8,'Registro de respuestas'!$A$8:$AA$8,0))="X",0,IF(INDEX('Registro de respuestas'!$A$1:$AA$48,MATCH($A23,'Registro de respuestas'!$A$1:$A$48,0),MATCH(M$8,'Registro de respuestas'!$A$8:$AA$8,0))="—",3)))</f>
        <v>0</v>
      </c>
      <c r="N23" s="59">
        <f>IF(INDEX('Registro de respuestas'!$A$1:$AA$48,MATCH($A23,'Registro de respuestas'!$A$1:$A$48,0),MATCH(N$8,'Registro de respuestas'!$A$8:$AA$8,0))="✔",2,IF(INDEX('Registro de respuestas'!$A$1:$AA$48,MATCH($A23,'Registro de respuestas'!$A$1:$A$48,0),MATCH(N$8,'Registro de respuestas'!$A$8:$AA$8,0))="X",0,IF(INDEX('Registro de respuestas'!$A$1:$AA$48,MATCH($A23,'Registro de respuestas'!$A$1:$A$48,0),MATCH(N$8,'Registro de respuestas'!$A$8:$AA$8,0))="—",3)))</f>
        <v>0</v>
      </c>
      <c r="O23" s="59">
        <f>IF(INDEX('Registro de respuestas'!$A$1:$AA$48,MATCH($A23,'Registro de respuestas'!$A$1:$A$48,0),MATCH(O$8,'Registro de respuestas'!$A$8:$AA$8,0))="✔",2,IF(INDEX('Registro de respuestas'!$A$1:$AA$48,MATCH($A23,'Registro de respuestas'!$A$1:$A$48,0),MATCH(O$8,'Registro de respuestas'!$A$8:$AA$8,0))="X",0,IF(INDEX('Registro de respuestas'!$A$1:$AA$48,MATCH($A23,'Registro de respuestas'!$A$1:$A$48,0),MATCH(O$8,'Registro de respuestas'!$A$8:$AA$8,0))="—",3)))</f>
        <v>0</v>
      </c>
      <c r="P23" s="140">
        <f>IF(INDEX('Registro de respuestas'!$A$1:$AA$48,MATCH($A23,'Registro de respuestas'!$A$1:$A$48,0),MATCH(P$8,'Registro de respuestas'!$A$8:$AA$8,0))="✔",2,IF(INDEX('Registro de respuestas'!$A$1:$AA$48,MATCH($A23,'Registro de respuestas'!$A$1:$A$48,0),MATCH(P$8,'Registro de respuestas'!$A$8:$AA$8,0))="X",0,IF(INDEX('Registro de respuestas'!$A$1:$AA$48,MATCH($A23,'Registro de respuestas'!$A$1:$A$48,0),MATCH(P$8,'Registro de respuestas'!$A$8:$AA$8,0))="—",3)))</f>
        <v>0</v>
      </c>
      <c r="Q23" s="60">
        <f>IF(INDEX('Registro de respuestas'!$A$1:$AA$48,MATCH($A23,'Registro de respuestas'!$A$1:$A$48,0),MATCH(Q$8,'Registro de respuestas'!$A$8:$AA$8,0))="✔",2,IF(INDEX('Registro de respuestas'!$A$1:$AA$48,MATCH($A23,'Registro de respuestas'!$A$1:$A$48,0),MATCH(Q$8,'Registro de respuestas'!$A$8:$AA$8,0))="X",0,IF(INDEX('Registro de respuestas'!$A$1:$AA$48,MATCH($A23,'Registro de respuestas'!$A$1:$A$48,0),MATCH(Q$8,'Registro de respuestas'!$A$8:$AA$8,0))="—",3)))</f>
        <v>2</v>
      </c>
      <c r="R23" s="59">
        <f>IF(INDEX('Registro de respuestas'!$A$1:$AA$48,MATCH($A23,'Registro de respuestas'!$A$1:$A$48,0),MATCH(R$8,'Registro de respuestas'!$A$8:$AA$8,0))="✔",2,IF(INDEX('Registro de respuestas'!$A$1:$AA$48,MATCH($A23,'Registro de respuestas'!$A$1:$A$48,0),MATCH(R$8,'Registro de respuestas'!$A$8:$AA$8,0))="X",0,IF(INDEX('Registro de respuestas'!$A$1:$AA$48,MATCH($A23,'Registro de respuestas'!$A$1:$A$48,0),MATCH(R$8,'Registro de respuestas'!$A$8:$AA$8,0))="—",3)))</f>
        <v>2</v>
      </c>
      <c r="S23" s="59">
        <f>IF(INDEX('Registro de respuestas'!$A$1:$AA$48,MATCH($A23,'Registro de respuestas'!$A$1:$A$48,0),MATCH(S$8,'Registro de respuestas'!$A$8:$AA$8,0))="✔",2,IF(INDEX('Registro de respuestas'!$A$1:$AA$48,MATCH($A23,'Registro de respuestas'!$A$1:$A$48,0),MATCH(S$8,'Registro de respuestas'!$A$8:$AA$8,0))="X",0,IF(INDEX('Registro de respuestas'!$A$1:$AA$48,MATCH($A23,'Registro de respuestas'!$A$1:$A$48,0),MATCH(S$8,'Registro de respuestas'!$A$8:$AA$8,0))="—",3)))</f>
        <v>0</v>
      </c>
      <c r="T23" s="59">
        <f>IF(INDEX('Registro de respuestas'!$A$1:$AA$48,MATCH($A23,'Registro de respuestas'!$A$1:$A$48,0),MATCH(T$8,'Registro de respuestas'!$A$8:$AA$8,0))="✔",2,IF(INDEX('Registro de respuestas'!$A$1:$AA$48,MATCH($A23,'Registro de respuestas'!$A$1:$A$48,0),MATCH(T$8,'Registro de respuestas'!$A$8:$AA$8,0))="X",0,IF(INDEX('Registro de respuestas'!$A$1:$AA$48,MATCH($A23,'Registro de respuestas'!$A$1:$A$48,0),MATCH(T$8,'Registro de respuestas'!$A$8:$AA$8,0))="—",3)))</f>
        <v>0</v>
      </c>
      <c r="U23" s="59">
        <f>IF(INDEX('Registro de respuestas'!$A$1:$AA$48,MATCH($A23,'Registro de respuestas'!$A$1:$A$48,0),MATCH(U$8,'Registro de respuestas'!$A$8:$AA$8,0))="✔",2,IF(INDEX('Registro de respuestas'!$A$1:$AA$48,MATCH($A23,'Registro de respuestas'!$A$1:$A$48,0),MATCH(U$8,'Registro de respuestas'!$A$8:$AA$8,0))="X",0,IF(INDEX('Registro de respuestas'!$A$1:$AA$48,MATCH($A23,'Registro de respuestas'!$A$1:$A$48,0),MATCH(U$8,'Registro de respuestas'!$A$8:$AA$8,0))="—",3)))</f>
        <v>0</v>
      </c>
      <c r="V23" s="61">
        <f>IF(INDEX('Registro de respuestas'!$A$1:$AA$48,MATCH($A23,'Registro de respuestas'!$A$1:$A$48,0),MATCH(V$8,'Registro de respuestas'!$A$8:$AA$8,0))="✔",2,IF(INDEX('Registro de respuestas'!$A$1:$AA$48,MATCH($A23,'Registro de respuestas'!$A$1:$A$48,0),MATCH(V$8,'Registro de respuestas'!$A$8:$AA$8,0))="X",0,IF(INDEX('Registro de respuestas'!$A$1:$AA$48,MATCH($A23,'Registro de respuestas'!$A$1:$A$48,0),MATCH(V$8,'Registro de respuestas'!$A$8:$AA$8,0))="—",3)))</f>
        <v>0</v>
      </c>
      <c r="W23" s="143">
        <f>IF(INDEX('Registro de respuestas'!$A$1:$AA$48,MATCH($A23,'Registro de respuestas'!$A$1:$A$48,0),MATCH(W$8,'Registro de respuestas'!$A$8:$AA$8,0))="✔",2,IF(INDEX('Registro de respuestas'!$A$1:$AA$48,MATCH($A23,'Registro de respuestas'!$A$1:$A$48,0),MATCH(W$8,'Registro de respuestas'!$A$8:$AA$8,0))="X",0,IF(INDEX('Registro de respuestas'!$A$1:$AA$48,MATCH($A23,'Registro de respuestas'!$A$1:$A$48,0),MATCH(W$8,'Registro de respuestas'!$A$8:$AA$8,0))="—",3)))</f>
        <v>2</v>
      </c>
      <c r="X23" s="59">
        <f>IF(INDEX('Registro de respuestas'!$A$1:$AA$48,MATCH($A23,'Registro de respuestas'!$A$1:$A$48,0),MATCH(X$8,'Registro de respuestas'!$A$8:$AA$8,0))="✔",2,IF(INDEX('Registro de respuestas'!$A$1:$AA$48,MATCH($A23,'Registro de respuestas'!$A$1:$A$48,0),MATCH(X$8,'Registro de respuestas'!$A$8:$AA$8,0))="X",0,IF(INDEX('Registro de respuestas'!$A$1:$AA$48,MATCH($A23,'Registro de respuestas'!$A$1:$A$48,0),MATCH(X$8,'Registro de respuestas'!$A$8:$AA$8,0))="—",3)))</f>
        <v>2</v>
      </c>
      <c r="Y23" s="59">
        <f>IF(INDEX('Registro de respuestas'!$A$1:$AA$48,MATCH($A23,'Registro de respuestas'!$A$1:$A$48,0),MATCH(Y$8,'Registro de respuestas'!$A$8:$AA$8,0))="✔",2,IF(INDEX('Registro de respuestas'!$A$1:$AA$48,MATCH($A23,'Registro de respuestas'!$A$1:$A$48,0),MATCH(Y$8,'Registro de respuestas'!$A$8:$AA$8,0))="X",0,IF(INDEX('Registro de respuestas'!$A$1:$AA$48,MATCH($A23,'Registro de respuestas'!$A$1:$A$48,0),MATCH(Y$8,'Registro de respuestas'!$A$8:$AA$8,0))="—",3)))</f>
        <v>0</v>
      </c>
      <c r="Z23" s="61">
        <f>IF(INDEX('Registro de respuestas'!$A$1:$AA$48,MATCH($A23,'Registro de respuestas'!$A$1:$A$48,0),MATCH(Z$8,'Registro de respuestas'!$A$8:$AA$8,0))="✔",2,IF(INDEX('Registro de respuestas'!$A$1:$AA$48,MATCH($A23,'Registro de respuestas'!$A$1:$A$48,0),MATCH(Z$8,'Registro de respuestas'!$A$8:$AA$8,0))="X",0,IF(INDEX('Registro de respuestas'!$A$1:$AA$48,MATCH($A23,'Registro de respuestas'!$A$1:$A$48,0),MATCH(Z$8,'Registro de respuestas'!$A$8:$AA$8,0))="—",3)))</f>
        <v>0</v>
      </c>
      <c r="AA23" s="34">
        <f>'Registro de respuestas'!AB23</f>
        <v>9</v>
      </c>
      <c r="AB23" s="31">
        <f>'Registro de respuestas'!AC23</f>
        <v>15</v>
      </c>
      <c r="AC23" s="34">
        <f>'Registro de respuestas'!AD23</f>
        <v>0</v>
      </c>
    </row>
    <row r="24" spans="1:29" ht="13.4" customHeight="1" x14ac:dyDescent="0.35">
      <c r="A24" s="57">
        <v>16</v>
      </c>
      <c r="B24" s="225" t="str">
        <f>IF('Registro de respuestas'!B24="","",'Registro de respuestas'!B24)</f>
        <v>TORRES DEL CARPIO, Aranza Matlou</v>
      </c>
      <c r="C24" s="143">
        <f>IF(INDEX('Registro de respuestas'!$A$1:$AA$48,MATCH($A24,'Registro de respuestas'!$A$1:$A$48,0),MATCH(C$8,'Registro de respuestas'!$A$8:$AA$8,0))="✔",2,IF(INDEX('Registro de respuestas'!$A$1:$AA$48,MATCH($A24,'Registro de respuestas'!$A$1:$A$48,0),MATCH(C$8,'Registro de respuestas'!$A$8:$AA$8,0))="X",0,IF(INDEX('Registro de respuestas'!$A$1:$AA$48,MATCH($A24,'Registro de respuestas'!$A$1:$A$48,0),MATCH(C$8,'Registro de respuestas'!$A$8:$AA$8,0))="—",3)))</f>
        <v>2</v>
      </c>
      <c r="D24" s="59">
        <f>IF(INDEX('Registro de respuestas'!$A$1:$AA$48,MATCH($A24,'Registro de respuestas'!$A$1:$A$48,0),MATCH(D$8,'Registro de respuestas'!$A$8:$AA$8,0))="✔",2,IF(INDEX('Registro de respuestas'!$A$1:$AA$48,MATCH($A24,'Registro de respuestas'!$A$1:$A$48,0),MATCH(D$8,'Registro de respuestas'!$A$8:$AA$8,0))="X",0,IF(INDEX('Registro de respuestas'!$A$1:$AA$48,MATCH($A24,'Registro de respuestas'!$A$1:$A$48,0),MATCH(D$8,'Registro de respuestas'!$A$8:$AA$8,0))="—",3)))</f>
        <v>2</v>
      </c>
      <c r="E24" s="59">
        <f>IF(INDEX('Registro de respuestas'!$A$1:$AA$48,MATCH($A24,'Registro de respuestas'!$A$1:$A$48,0),MATCH(E$8,'Registro de respuestas'!$A$8:$AA$8,0))="✔",2,IF(INDEX('Registro de respuestas'!$A$1:$AA$48,MATCH($A24,'Registro de respuestas'!$A$1:$A$48,0),MATCH(E$8,'Registro de respuestas'!$A$8:$AA$8,0))="X",0,IF(INDEX('Registro de respuestas'!$A$1:$AA$48,MATCH($A24,'Registro de respuestas'!$A$1:$A$48,0),MATCH(E$8,'Registro de respuestas'!$A$8:$AA$8,0))="—",3)))</f>
        <v>2</v>
      </c>
      <c r="F24" s="59">
        <f>IF(INDEX('Registro de respuestas'!$A$1:$AA$48,MATCH($A24,'Registro de respuestas'!$A$1:$A$48,0),MATCH(F$8,'Registro de respuestas'!$A$8:$AA$8,0))="✔",2,IF(INDEX('Registro de respuestas'!$A$1:$AA$48,MATCH($A24,'Registro de respuestas'!$A$1:$A$48,0),MATCH(F$8,'Registro de respuestas'!$A$8:$AA$8,0))="X",0,IF(INDEX('Registro de respuestas'!$A$1:$AA$48,MATCH($A24,'Registro de respuestas'!$A$1:$A$48,0),MATCH(F$8,'Registro de respuestas'!$A$8:$AA$8,0))="—",3)))</f>
        <v>2</v>
      </c>
      <c r="G24" s="59">
        <f>IF(INDEX('Registro de respuestas'!$A$1:$AA$48,MATCH($A24,'Registro de respuestas'!$A$1:$A$48,0),MATCH(G$8,'Registro de respuestas'!$A$8:$AA$8,0))="✔",2,IF(INDEX('Registro de respuestas'!$A$1:$AA$48,MATCH($A24,'Registro de respuestas'!$A$1:$A$48,0),MATCH(G$8,'Registro de respuestas'!$A$8:$AA$8,0))="X",0,IF(INDEX('Registro de respuestas'!$A$1:$AA$48,MATCH($A24,'Registro de respuestas'!$A$1:$A$48,0),MATCH(G$8,'Registro de respuestas'!$A$8:$AA$8,0))="—",3)))</f>
        <v>2</v>
      </c>
      <c r="H24" s="59">
        <f>IF(INDEX('Registro de respuestas'!$A$1:$AA$48,MATCH($A24,'Registro de respuestas'!$A$1:$A$48,0),MATCH(H$8,'Registro de respuestas'!$A$8:$AA$8,0))="✔",2,IF(INDEX('Registro de respuestas'!$A$1:$AA$48,MATCH($A24,'Registro de respuestas'!$A$1:$A$48,0),MATCH(H$8,'Registro de respuestas'!$A$8:$AA$8,0))="X",0,IF(INDEX('Registro de respuestas'!$A$1:$AA$48,MATCH($A24,'Registro de respuestas'!$A$1:$A$48,0),MATCH(H$8,'Registro de respuestas'!$A$8:$AA$8,0))="—",3)))</f>
        <v>2</v>
      </c>
      <c r="I24" s="59">
        <f>IF(INDEX('Registro de respuestas'!$A$1:$AA$48,MATCH($A24,'Registro de respuestas'!$A$1:$A$48,0),MATCH(I$8,'Registro de respuestas'!$A$8:$AA$8,0))="✔",2,IF(INDEX('Registro de respuestas'!$A$1:$AA$48,MATCH($A24,'Registro de respuestas'!$A$1:$A$48,0),MATCH(I$8,'Registro de respuestas'!$A$8:$AA$8,0))="X",0,IF(INDEX('Registro de respuestas'!$A$1:$AA$48,MATCH($A24,'Registro de respuestas'!$A$1:$A$48,0),MATCH(I$8,'Registro de respuestas'!$A$8:$AA$8,0))="—",3)))</f>
        <v>2</v>
      </c>
      <c r="J24" s="59">
        <f>IF(INDEX('Registro de respuestas'!$A$1:$AA$48,MATCH($A24,'Registro de respuestas'!$A$1:$A$48,0),MATCH(J$8,'Registro de respuestas'!$A$8:$AA$8,0))="✔",2,IF(INDEX('Registro de respuestas'!$A$1:$AA$48,MATCH($A24,'Registro de respuestas'!$A$1:$A$48,0),MATCH(J$8,'Registro de respuestas'!$A$8:$AA$8,0))="X",0,IF(INDEX('Registro de respuestas'!$A$1:$AA$48,MATCH($A24,'Registro de respuestas'!$A$1:$A$48,0),MATCH(J$8,'Registro de respuestas'!$A$8:$AA$8,0))="—",3)))</f>
        <v>2</v>
      </c>
      <c r="K24" s="59">
        <f>IF(INDEX('Registro de respuestas'!$A$1:$AA$48,MATCH($A24,'Registro de respuestas'!$A$1:$A$48,0),MATCH(K$8,'Registro de respuestas'!$A$8:$AA$8,0))="✔",2,IF(INDEX('Registro de respuestas'!$A$1:$AA$48,MATCH($A24,'Registro de respuestas'!$A$1:$A$48,0),MATCH(K$8,'Registro de respuestas'!$A$8:$AA$8,0))="X",0,IF(INDEX('Registro de respuestas'!$A$1:$AA$48,MATCH($A24,'Registro de respuestas'!$A$1:$A$48,0),MATCH(K$8,'Registro de respuestas'!$A$8:$AA$8,0))="—",3)))</f>
        <v>2</v>
      </c>
      <c r="L24" s="59">
        <f>IF(INDEX('Registro de respuestas'!$A$1:$AA$48,MATCH($A24,'Registro de respuestas'!$A$1:$A$48,0),MATCH(L$8,'Registro de respuestas'!$A$8:$AA$8,0))="✔",2,IF(INDEX('Registro de respuestas'!$A$1:$AA$48,MATCH($A24,'Registro de respuestas'!$A$1:$A$48,0),MATCH(L$8,'Registro de respuestas'!$A$8:$AA$8,0))="X",0,IF(INDEX('Registro de respuestas'!$A$1:$AA$48,MATCH($A24,'Registro de respuestas'!$A$1:$A$48,0),MATCH(L$8,'Registro de respuestas'!$A$8:$AA$8,0))="—",3)))</f>
        <v>2</v>
      </c>
      <c r="M24" s="59">
        <f>IF(INDEX('Registro de respuestas'!$A$1:$AA$48,MATCH($A24,'Registro de respuestas'!$A$1:$A$48,0),MATCH(M$8,'Registro de respuestas'!$A$8:$AA$8,0))="✔",2,IF(INDEX('Registro de respuestas'!$A$1:$AA$48,MATCH($A24,'Registro de respuestas'!$A$1:$A$48,0),MATCH(M$8,'Registro de respuestas'!$A$8:$AA$8,0))="X",0,IF(INDEX('Registro de respuestas'!$A$1:$AA$48,MATCH($A24,'Registro de respuestas'!$A$1:$A$48,0),MATCH(M$8,'Registro de respuestas'!$A$8:$AA$8,0))="—",3)))</f>
        <v>2</v>
      </c>
      <c r="N24" s="59">
        <f>IF(INDEX('Registro de respuestas'!$A$1:$AA$48,MATCH($A24,'Registro de respuestas'!$A$1:$A$48,0),MATCH(N$8,'Registro de respuestas'!$A$8:$AA$8,0))="✔",2,IF(INDEX('Registro de respuestas'!$A$1:$AA$48,MATCH($A24,'Registro de respuestas'!$A$1:$A$48,0),MATCH(N$8,'Registro de respuestas'!$A$8:$AA$8,0))="X",0,IF(INDEX('Registro de respuestas'!$A$1:$AA$48,MATCH($A24,'Registro de respuestas'!$A$1:$A$48,0),MATCH(N$8,'Registro de respuestas'!$A$8:$AA$8,0))="—",3)))</f>
        <v>0</v>
      </c>
      <c r="O24" s="59">
        <f>IF(INDEX('Registro de respuestas'!$A$1:$AA$48,MATCH($A24,'Registro de respuestas'!$A$1:$A$48,0),MATCH(O$8,'Registro de respuestas'!$A$8:$AA$8,0))="✔",2,IF(INDEX('Registro de respuestas'!$A$1:$AA$48,MATCH($A24,'Registro de respuestas'!$A$1:$A$48,0),MATCH(O$8,'Registro de respuestas'!$A$8:$AA$8,0))="X",0,IF(INDEX('Registro de respuestas'!$A$1:$AA$48,MATCH($A24,'Registro de respuestas'!$A$1:$A$48,0),MATCH(O$8,'Registro de respuestas'!$A$8:$AA$8,0))="—",3)))</f>
        <v>0</v>
      </c>
      <c r="P24" s="140">
        <f>IF(INDEX('Registro de respuestas'!$A$1:$AA$48,MATCH($A24,'Registro de respuestas'!$A$1:$A$48,0),MATCH(P$8,'Registro de respuestas'!$A$8:$AA$8,0))="✔",2,IF(INDEX('Registro de respuestas'!$A$1:$AA$48,MATCH($A24,'Registro de respuestas'!$A$1:$A$48,0),MATCH(P$8,'Registro de respuestas'!$A$8:$AA$8,0))="X",0,IF(INDEX('Registro de respuestas'!$A$1:$AA$48,MATCH($A24,'Registro de respuestas'!$A$1:$A$48,0),MATCH(P$8,'Registro de respuestas'!$A$8:$AA$8,0))="—",3)))</f>
        <v>0</v>
      </c>
      <c r="Q24" s="60">
        <f>IF(INDEX('Registro de respuestas'!$A$1:$AA$48,MATCH($A24,'Registro de respuestas'!$A$1:$A$48,0),MATCH(Q$8,'Registro de respuestas'!$A$8:$AA$8,0))="✔",2,IF(INDEX('Registro de respuestas'!$A$1:$AA$48,MATCH($A24,'Registro de respuestas'!$A$1:$A$48,0),MATCH(Q$8,'Registro de respuestas'!$A$8:$AA$8,0))="X",0,IF(INDEX('Registro de respuestas'!$A$1:$AA$48,MATCH($A24,'Registro de respuestas'!$A$1:$A$48,0),MATCH(Q$8,'Registro de respuestas'!$A$8:$AA$8,0))="—",3)))</f>
        <v>2</v>
      </c>
      <c r="R24" s="59">
        <f>IF(INDEX('Registro de respuestas'!$A$1:$AA$48,MATCH($A24,'Registro de respuestas'!$A$1:$A$48,0),MATCH(R$8,'Registro de respuestas'!$A$8:$AA$8,0))="✔",2,IF(INDEX('Registro de respuestas'!$A$1:$AA$48,MATCH($A24,'Registro de respuestas'!$A$1:$A$48,0),MATCH(R$8,'Registro de respuestas'!$A$8:$AA$8,0))="X",0,IF(INDEX('Registro de respuestas'!$A$1:$AA$48,MATCH($A24,'Registro de respuestas'!$A$1:$A$48,0),MATCH(R$8,'Registro de respuestas'!$A$8:$AA$8,0))="—",3)))</f>
        <v>2</v>
      </c>
      <c r="S24" s="59">
        <f>IF(INDEX('Registro de respuestas'!$A$1:$AA$48,MATCH($A24,'Registro de respuestas'!$A$1:$A$48,0),MATCH(S$8,'Registro de respuestas'!$A$8:$AA$8,0))="✔",2,IF(INDEX('Registro de respuestas'!$A$1:$AA$48,MATCH($A24,'Registro de respuestas'!$A$1:$A$48,0),MATCH(S$8,'Registro de respuestas'!$A$8:$AA$8,0))="X",0,IF(INDEX('Registro de respuestas'!$A$1:$AA$48,MATCH($A24,'Registro de respuestas'!$A$1:$A$48,0),MATCH(S$8,'Registro de respuestas'!$A$8:$AA$8,0))="—",3)))</f>
        <v>0</v>
      </c>
      <c r="T24" s="59">
        <f>IF(INDEX('Registro de respuestas'!$A$1:$AA$48,MATCH($A24,'Registro de respuestas'!$A$1:$A$48,0),MATCH(T$8,'Registro de respuestas'!$A$8:$AA$8,0))="✔",2,IF(INDEX('Registro de respuestas'!$A$1:$AA$48,MATCH($A24,'Registro de respuestas'!$A$1:$A$48,0),MATCH(T$8,'Registro de respuestas'!$A$8:$AA$8,0))="X",0,IF(INDEX('Registro de respuestas'!$A$1:$AA$48,MATCH($A24,'Registro de respuestas'!$A$1:$A$48,0),MATCH(T$8,'Registro de respuestas'!$A$8:$AA$8,0))="—",3)))</f>
        <v>2</v>
      </c>
      <c r="U24" s="59">
        <f>IF(INDEX('Registro de respuestas'!$A$1:$AA$48,MATCH($A24,'Registro de respuestas'!$A$1:$A$48,0),MATCH(U$8,'Registro de respuestas'!$A$8:$AA$8,0))="✔",2,IF(INDEX('Registro de respuestas'!$A$1:$AA$48,MATCH($A24,'Registro de respuestas'!$A$1:$A$48,0),MATCH(U$8,'Registro de respuestas'!$A$8:$AA$8,0))="X",0,IF(INDEX('Registro de respuestas'!$A$1:$AA$48,MATCH($A24,'Registro de respuestas'!$A$1:$A$48,0),MATCH(U$8,'Registro de respuestas'!$A$8:$AA$8,0))="—",3)))</f>
        <v>0</v>
      </c>
      <c r="V24" s="61">
        <f>IF(INDEX('Registro de respuestas'!$A$1:$AA$48,MATCH($A24,'Registro de respuestas'!$A$1:$A$48,0),MATCH(V$8,'Registro de respuestas'!$A$8:$AA$8,0))="✔",2,IF(INDEX('Registro de respuestas'!$A$1:$AA$48,MATCH($A24,'Registro de respuestas'!$A$1:$A$48,0),MATCH(V$8,'Registro de respuestas'!$A$8:$AA$8,0))="X",0,IF(INDEX('Registro de respuestas'!$A$1:$AA$48,MATCH($A24,'Registro de respuestas'!$A$1:$A$48,0),MATCH(V$8,'Registro de respuestas'!$A$8:$AA$8,0))="—",3)))</f>
        <v>0</v>
      </c>
      <c r="W24" s="143">
        <f>IF(INDEX('Registro de respuestas'!$A$1:$AA$48,MATCH($A24,'Registro de respuestas'!$A$1:$A$48,0),MATCH(W$8,'Registro de respuestas'!$A$8:$AA$8,0))="✔",2,IF(INDEX('Registro de respuestas'!$A$1:$AA$48,MATCH($A24,'Registro de respuestas'!$A$1:$A$48,0),MATCH(W$8,'Registro de respuestas'!$A$8:$AA$8,0))="X",0,IF(INDEX('Registro de respuestas'!$A$1:$AA$48,MATCH($A24,'Registro de respuestas'!$A$1:$A$48,0),MATCH(W$8,'Registro de respuestas'!$A$8:$AA$8,0))="—",3)))</f>
        <v>2</v>
      </c>
      <c r="X24" s="59">
        <f>IF(INDEX('Registro de respuestas'!$A$1:$AA$48,MATCH($A24,'Registro de respuestas'!$A$1:$A$48,0),MATCH(X$8,'Registro de respuestas'!$A$8:$AA$8,0))="✔",2,IF(INDEX('Registro de respuestas'!$A$1:$AA$48,MATCH($A24,'Registro de respuestas'!$A$1:$A$48,0),MATCH(X$8,'Registro de respuestas'!$A$8:$AA$8,0))="X",0,IF(INDEX('Registro de respuestas'!$A$1:$AA$48,MATCH($A24,'Registro de respuestas'!$A$1:$A$48,0),MATCH(X$8,'Registro de respuestas'!$A$8:$AA$8,0))="—",3)))</f>
        <v>2</v>
      </c>
      <c r="Y24" s="59">
        <f>IF(INDEX('Registro de respuestas'!$A$1:$AA$48,MATCH($A24,'Registro de respuestas'!$A$1:$A$48,0),MATCH(Y$8,'Registro de respuestas'!$A$8:$AA$8,0))="✔",2,IF(INDEX('Registro de respuestas'!$A$1:$AA$48,MATCH($A24,'Registro de respuestas'!$A$1:$A$48,0),MATCH(Y$8,'Registro de respuestas'!$A$8:$AA$8,0))="X",0,IF(INDEX('Registro de respuestas'!$A$1:$AA$48,MATCH($A24,'Registro de respuestas'!$A$1:$A$48,0),MATCH(Y$8,'Registro de respuestas'!$A$8:$AA$8,0))="—",3)))</f>
        <v>2</v>
      </c>
      <c r="Z24" s="61">
        <f>IF(INDEX('Registro de respuestas'!$A$1:$AA$48,MATCH($A24,'Registro de respuestas'!$A$1:$A$48,0),MATCH(Z$8,'Registro de respuestas'!$A$8:$AA$8,0))="✔",2,IF(INDEX('Registro de respuestas'!$A$1:$AA$48,MATCH($A24,'Registro de respuestas'!$A$1:$A$48,0),MATCH(Z$8,'Registro de respuestas'!$A$8:$AA$8,0))="X",0,IF(INDEX('Registro de respuestas'!$A$1:$AA$48,MATCH($A24,'Registro de respuestas'!$A$1:$A$48,0),MATCH(Z$8,'Registro de respuestas'!$A$8:$AA$8,0))="—",3)))</f>
        <v>0</v>
      </c>
      <c r="AA24" s="34">
        <f>'Registro de respuestas'!AB24</f>
        <v>17</v>
      </c>
      <c r="AB24" s="31">
        <f>'Registro de respuestas'!AC24</f>
        <v>7</v>
      </c>
      <c r="AC24" s="34">
        <f>'Registro de respuestas'!AD24</f>
        <v>0</v>
      </c>
    </row>
    <row r="25" spans="1:29" ht="13.4" customHeight="1" x14ac:dyDescent="0.35">
      <c r="A25" s="57">
        <v>17</v>
      </c>
      <c r="B25" s="225" t="str">
        <f>IF('Registro de respuestas'!B25="","",'Registro de respuestas'!B25)</f>
        <v>URIA CRUCES, Zoe Catalina</v>
      </c>
      <c r="C25" s="143">
        <f>IF(INDEX('Registro de respuestas'!$A$1:$AA$48,MATCH($A25,'Registro de respuestas'!$A$1:$A$48,0),MATCH(C$8,'Registro de respuestas'!$A$8:$AA$8,0))="✔",2,IF(INDEX('Registro de respuestas'!$A$1:$AA$48,MATCH($A25,'Registro de respuestas'!$A$1:$A$48,0),MATCH(C$8,'Registro de respuestas'!$A$8:$AA$8,0))="X",0,IF(INDEX('Registro de respuestas'!$A$1:$AA$48,MATCH($A25,'Registro de respuestas'!$A$1:$A$48,0),MATCH(C$8,'Registro de respuestas'!$A$8:$AA$8,0))="—",3)))</f>
        <v>2</v>
      </c>
      <c r="D25" s="59">
        <f>IF(INDEX('Registro de respuestas'!$A$1:$AA$48,MATCH($A25,'Registro de respuestas'!$A$1:$A$48,0),MATCH(D$8,'Registro de respuestas'!$A$8:$AA$8,0))="✔",2,IF(INDEX('Registro de respuestas'!$A$1:$AA$48,MATCH($A25,'Registro de respuestas'!$A$1:$A$48,0),MATCH(D$8,'Registro de respuestas'!$A$8:$AA$8,0))="X",0,IF(INDEX('Registro de respuestas'!$A$1:$AA$48,MATCH($A25,'Registro de respuestas'!$A$1:$A$48,0),MATCH(D$8,'Registro de respuestas'!$A$8:$AA$8,0))="—",3)))</f>
        <v>2</v>
      </c>
      <c r="E25" s="59">
        <f>IF(INDEX('Registro de respuestas'!$A$1:$AA$48,MATCH($A25,'Registro de respuestas'!$A$1:$A$48,0),MATCH(E$8,'Registro de respuestas'!$A$8:$AA$8,0))="✔",2,IF(INDEX('Registro de respuestas'!$A$1:$AA$48,MATCH($A25,'Registro de respuestas'!$A$1:$A$48,0),MATCH(E$8,'Registro de respuestas'!$A$8:$AA$8,0))="X",0,IF(INDEX('Registro de respuestas'!$A$1:$AA$48,MATCH($A25,'Registro de respuestas'!$A$1:$A$48,0),MATCH(E$8,'Registro de respuestas'!$A$8:$AA$8,0))="—",3)))</f>
        <v>2</v>
      </c>
      <c r="F25" s="59">
        <f>IF(INDEX('Registro de respuestas'!$A$1:$AA$48,MATCH($A25,'Registro de respuestas'!$A$1:$A$48,0),MATCH(F$8,'Registro de respuestas'!$A$8:$AA$8,0))="✔",2,IF(INDEX('Registro de respuestas'!$A$1:$AA$48,MATCH($A25,'Registro de respuestas'!$A$1:$A$48,0),MATCH(F$8,'Registro de respuestas'!$A$8:$AA$8,0))="X",0,IF(INDEX('Registro de respuestas'!$A$1:$AA$48,MATCH($A25,'Registro de respuestas'!$A$1:$A$48,0),MATCH(F$8,'Registro de respuestas'!$A$8:$AA$8,0))="—",3)))</f>
        <v>2</v>
      </c>
      <c r="G25" s="59">
        <f>IF(INDEX('Registro de respuestas'!$A$1:$AA$48,MATCH($A25,'Registro de respuestas'!$A$1:$A$48,0),MATCH(G$8,'Registro de respuestas'!$A$8:$AA$8,0))="✔",2,IF(INDEX('Registro de respuestas'!$A$1:$AA$48,MATCH($A25,'Registro de respuestas'!$A$1:$A$48,0),MATCH(G$8,'Registro de respuestas'!$A$8:$AA$8,0))="X",0,IF(INDEX('Registro de respuestas'!$A$1:$AA$48,MATCH($A25,'Registro de respuestas'!$A$1:$A$48,0),MATCH(G$8,'Registro de respuestas'!$A$8:$AA$8,0))="—",3)))</f>
        <v>0</v>
      </c>
      <c r="H25" s="59">
        <f>IF(INDEX('Registro de respuestas'!$A$1:$AA$48,MATCH($A25,'Registro de respuestas'!$A$1:$A$48,0),MATCH(H$8,'Registro de respuestas'!$A$8:$AA$8,0))="✔",2,IF(INDEX('Registro de respuestas'!$A$1:$AA$48,MATCH($A25,'Registro de respuestas'!$A$1:$A$48,0),MATCH(H$8,'Registro de respuestas'!$A$8:$AA$8,0))="X",0,IF(INDEX('Registro de respuestas'!$A$1:$AA$48,MATCH($A25,'Registro de respuestas'!$A$1:$A$48,0),MATCH(H$8,'Registro de respuestas'!$A$8:$AA$8,0))="—",3)))</f>
        <v>0</v>
      </c>
      <c r="I25" s="59">
        <f>IF(INDEX('Registro de respuestas'!$A$1:$AA$48,MATCH($A25,'Registro de respuestas'!$A$1:$A$48,0),MATCH(I$8,'Registro de respuestas'!$A$8:$AA$8,0))="✔",2,IF(INDEX('Registro de respuestas'!$A$1:$AA$48,MATCH($A25,'Registro de respuestas'!$A$1:$A$48,0),MATCH(I$8,'Registro de respuestas'!$A$8:$AA$8,0))="X",0,IF(INDEX('Registro de respuestas'!$A$1:$AA$48,MATCH($A25,'Registro de respuestas'!$A$1:$A$48,0),MATCH(I$8,'Registro de respuestas'!$A$8:$AA$8,0))="—",3)))</f>
        <v>0</v>
      </c>
      <c r="J25" s="59">
        <f>IF(INDEX('Registro de respuestas'!$A$1:$AA$48,MATCH($A25,'Registro de respuestas'!$A$1:$A$48,0),MATCH(J$8,'Registro de respuestas'!$A$8:$AA$8,0))="✔",2,IF(INDEX('Registro de respuestas'!$A$1:$AA$48,MATCH($A25,'Registro de respuestas'!$A$1:$A$48,0),MATCH(J$8,'Registro de respuestas'!$A$8:$AA$8,0))="X",0,IF(INDEX('Registro de respuestas'!$A$1:$AA$48,MATCH($A25,'Registro de respuestas'!$A$1:$A$48,0),MATCH(J$8,'Registro de respuestas'!$A$8:$AA$8,0))="—",3)))</f>
        <v>0</v>
      </c>
      <c r="K25" s="59">
        <f>IF(INDEX('Registro de respuestas'!$A$1:$AA$48,MATCH($A25,'Registro de respuestas'!$A$1:$A$48,0),MATCH(K$8,'Registro de respuestas'!$A$8:$AA$8,0))="✔",2,IF(INDEX('Registro de respuestas'!$A$1:$AA$48,MATCH($A25,'Registro de respuestas'!$A$1:$A$48,0),MATCH(K$8,'Registro de respuestas'!$A$8:$AA$8,0))="X",0,IF(INDEX('Registro de respuestas'!$A$1:$AA$48,MATCH($A25,'Registro de respuestas'!$A$1:$A$48,0),MATCH(K$8,'Registro de respuestas'!$A$8:$AA$8,0))="—",3)))</f>
        <v>0</v>
      </c>
      <c r="L25" s="59">
        <f>IF(INDEX('Registro de respuestas'!$A$1:$AA$48,MATCH($A25,'Registro de respuestas'!$A$1:$A$48,0),MATCH(L$8,'Registro de respuestas'!$A$8:$AA$8,0))="✔",2,IF(INDEX('Registro de respuestas'!$A$1:$AA$48,MATCH($A25,'Registro de respuestas'!$A$1:$A$48,0),MATCH(L$8,'Registro de respuestas'!$A$8:$AA$8,0))="X",0,IF(INDEX('Registro de respuestas'!$A$1:$AA$48,MATCH($A25,'Registro de respuestas'!$A$1:$A$48,0),MATCH(L$8,'Registro de respuestas'!$A$8:$AA$8,0))="—",3)))</f>
        <v>0</v>
      </c>
      <c r="M25" s="59">
        <f>IF(INDEX('Registro de respuestas'!$A$1:$AA$48,MATCH($A25,'Registro de respuestas'!$A$1:$A$48,0),MATCH(M$8,'Registro de respuestas'!$A$8:$AA$8,0))="✔",2,IF(INDEX('Registro de respuestas'!$A$1:$AA$48,MATCH($A25,'Registro de respuestas'!$A$1:$A$48,0),MATCH(M$8,'Registro de respuestas'!$A$8:$AA$8,0))="X",0,IF(INDEX('Registro de respuestas'!$A$1:$AA$48,MATCH($A25,'Registro de respuestas'!$A$1:$A$48,0),MATCH(M$8,'Registro de respuestas'!$A$8:$AA$8,0))="—",3)))</f>
        <v>0</v>
      </c>
      <c r="N25" s="59">
        <f>IF(INDEX('Registro de respuestas'!$A$1:$AA$48,MATCH($A25,'Registro de respuestas'!$A$1:$A$48,0),MATCH(N$8,'Registro de respuestas'!$A$8:$AA$8,0))="✔",2,IF(INDEX('Registro de respuestas'!$A$1:$AA$48,MATCH($A25,'Registro de respuestas'!$A$1:$A$48,0),MATCH(N$8,'Registro de respuestas'!$A$8:$AA$8,0))="X",0,IF(INDEX('Registro de respuestas'!$A$1:$AA$48,MATCH($A25,'Registro de respuestas'!$A$1:$A$48,0),MATCH(N$8,'Registro de respuestas'!$A$8:$AA$8,0))="—",3)))</f>
        <v>0</v>
      </c>
      <c r="O25" s="59">
        <f>IF(INDEX('Registro de respuestas'!$A$1:$AA$48,MATCH($A25,'Registro de respuestas'!$A$1:$A$48,0),MATCH(O$8,'Registro de respuestas'!$A$8:$AA$8,0))="✔",2,IF(INDEX('Registro de respuestas'!$A$1:$AA$48,MATCH($A25,'Registro de respuestas'!$A$1:$A$48,0),MATCH(O$8,'Registro de respuestas'!$A$8:$AA$8,0))="X",0,IF(INDEX('Registro de respuestas'!$A$1:$AA$48,MATCH($A25,'Registro de respuestas'!$A$1:$A$48,0),MATCH(O$8,'Registro de respuestas'!$A$8:$AA$8,0))="—",3)))</f>
        <v>0</v>
      </c>
      <c r="P25" s="140">
        <f>IF(INDEX('Registro de respuestas'!$A$1:$AA$48,MATCH($A25,'Registro de respuestas'!$A$1:$A$48,0),MATCH(P$8,'Registro de respuestas'!$A$8:$AA$8,0))="✔",2,IF(INDEX('Registro de respuestas'!$A$1:$AA$48,MATCH($A25,'Registro de respuestas'!$A$1:$A$48,0),MATCH(P$8,'Registro de respuestas'!$A$8:$AA$8,0))="X",0,IF(INDEX('Registro de respuestas'!$A$1:$AA$48,MATCH($A25,'Registro de respuestas'!$A$1:$A$48,0),MATCH(P$8,'Registro de respuestas'!$A$8:$AA$8,0))="—",3)))</f>
        <v>0</v>
      </c>
      <c r="Q25" s="60">
        <f>IF(INDEX('Registro de respuestas'!$A$1:$AA$48,MATCH($A25,'Registro de respuestas'!$A$1:$A$48,0),MATCH(Q$8,'Registro de respuestas'!$A$8:$AA$8,0))="✔",2,IF(INDEX('Registro de respuestas'!$A$1:$AA$48,MATCH($A25,'Registro de respuestas'!$A$1:$A$48,0),MATCH(Q$8,'Registro de respuestas'!$A$8:$AA$8,0))="X",0,IF(INDEX('Registro de respuestas'!$A$1:$AA$48,MATCH($A25,'Registro de respuestas'!$A$1:$A$48,0),MATCH(Q$8,'Registro de respuestas'!$A$8:$AA$8,0))="—",3)))</f>
        <v>2</v>
      </c>
      <c r="R25" s="59">
        <f>IF(INDEX('Registro de respuestas'!$A$1:$AA$48,MATCH($A25,'Registro de respuestas'!$A$1:$A$48,0),MATCH(R$8,'Registro de respuestas'!$A$8:$AA$8,0))="✔",2,IF(INDEX('Registro de respuestas'!$A$1:$AA$48,MATCH($A25,'Registro de respuestas'!$A$1:$A$48,0),MATCH(R$8,'Registro de respuestas'!$A$8:$AA$8,0))="X",0,IF(INDEX('Registro de respuestas'!$A$1:$AA$48,MATCH($A25,'Registro de respuestas'!$A$1:$A$48,0),MATCH(R$8,'Registro de respuestas'!$A$8:$AA$8,0))="—",3)))</f>
        <v>2</v>
      </c>
      <c r="S25" s="59">
        <f>IF(INDEX('Registro de respuestas'!$A$1:$AA$48,MATCH($A25,'Registro de respuestas'!$A$1:$A$48,0),MATCH(S$8,'Registro de respuestas'!$A$8:$AA$8,0))="✔",2,IF(INDEX('Registro de respuestas'!$A$1:$AA$48,MATCH($A25,'Registro de respuestas'!$A$1:$A$48,0),MATCH(S$8,'Registro de respuestas'!$A$8:$AA$8,0))="X",0,IF(INDEX('Registro de respuestas'!$A$1:$AA$48,MATCH($A25,'Registro de respuestas'!$A$1:$A$48,0),MATCH(S$8,'Registro de respuestas'!$A$8:$AA$8,0))="—",3)))</f>
        <v>2</v>
      </c>
      <c r="T25" s="59">
        <f>IF(INDEX('Registro de respuestas'!$A$1:$AA$48,MATCH($A25,'Registro de respuestas'!$A$1:$A$48,0),MATCH(T$8,'Registro de respuestas'!$A$8:$AA$8,0))="✔",2,IF(INDEX('Registro de respuestas'!$A$1:$AA$48,MATCH($A25,'Registro de respuestas'!$A$1:$A$48,0),MATCH(T$8,'Registro de respuestas'!$A$8:$AA$8,0))="X",0,IF(INDEX('Registro de respuestas'!$A$1:$AA$48,MATCH($A25,'Registro de respuestas'!$A$1:$A$48,0),MATCH(T$8,'Registro de respuestas'!$A$8:$AA$8,0))="—",3)))</f>
        <v>0</v>
      </c>
      <c r="U25" s="59">
        <f>IF(INDEX('Registro de respuestas'!$A$1:$AA$48,MATCH($A25,'Registro de respuestas'!$A$1:$A$48,0),MATCH(U$8,'Registro de respuestas'!$A$8:$AA$8,0))="✔",2,IF(INDEX('Registro de respuestas'!$A$1:$AA$48,MATCH($A25,'Registro de respuestas'!$A$1:$A$48,0),MATCH(U$8,'Registro de respuestas'!$A$8:$AA$8,0))="X",0,IF(INDEX('Registro de respuestas'!$A$1:$AA$48,MATCH($A25,'Registro de respuestas'!$A$1:$A$48,0),MATCH(U$8,'Registro de respuestas'!$A$8:$AA$8,0))="—",3)))</f>
        <v>0</v>
      </c>
      <c r="V25" s="61">
        <f>IF(INDEX('Registro de respuestas'!$A$1:$AA$48,MATCH($A25,'Registro de respuestas'!$A$1:$A$48,0),MATCH(V$8,'Registro de respuestas'!$A$8:$AA$8,0))="✔",2,IF(INDEX('Registro de respuestas'!$A$1:$AA$48,MATCH($A25,'Registro de respuestas'!$A$1:$A$48,0),MATCH(V$8,'Registro de respuestas'!$A$8:$AA$8,0))="X",0,IF(INDEX('Registro de respuestas'!$A$1:$AA$48,MATCH($A25,'Registro de respuestas'!$A$1:$A$48,0),MATCH(V$8,'Registro de respuestas'!$A$8:$AA$8,0))="—",3)))</f>
        <v>0</v>
      </c>
      <c r="W25" s="143">
        <f>IF(INDEX('Registro de respuestas'!$A$1:$AA$48,MATCH($A25,'Registro de respuestas'!$A$1:$A$48,0),MATCH(W$8,'Registro de respuestas'!$A$8:$AA$8,0))="✔",2,IF(INDEX('Registro de respuestas'!$A$1:$AA$48,MATCH($A25,'Registro de respuestas'!$A$1:$A$48,0),MATCH(W$8,'Registro de respuestas'!$A$8:$AA$8,0))="X",0,IF(INDEX('Registro de respuestas'!$A$1:$AA$48,MATCH($A25,'Registro de respuestas'!$A$1:$A$48,0),MATCH(W$8,'Registro de respuestas'!$A$8:$AA$8,0))="—",3)))</f>
        <v>2</v>
      </c>
      <c r="X25" s="59">
        <f>IF(INDEX('Registro de respuestas'!$A$1:$AA$48,MATCH($A25,'Registro de respuestas'!$A$1:$A$48,0),MATCH(X$8,'Registro de respuestas'!$A$8:$AA$8,0))="✔",2,IF(INDEX('Registro de respuestas'!$A$1:$AA$48,MATCH($A25,'Registro de respuestas'!$A$1:$A$48,0),MATCH(X$8,'Registro de respuestas'!$A$8:$AA$8,0))="X",0,IF(INDEX('Registro de respuestas'!$A$1:$AA$48,MATCH($A25,'Registro de respuestas'!$A$1:$A$48,0),MATCH(X$8,'Registro de respuestas'!$A$8:$AA$8,0))="—",3)))</f>
        <v>2</v>
      </c>
      <c r="Y25" s="59">
        <f>IF(INDEX('Registro de respuestas'!$A$1:$AA$48,MATCH($A25,'Registro de respuestas'!$A$1:$A$48,0),MATCH(Y$8,'Registro de respuestas'!$A$8:$AA$8,0))="✔",2,IF(INDEX('Registro de respuestas'!$A$1:$AA$48,MATCH($A25,'Registro de respuestas'!$A$1:$A$48,0),MATCH(Y$8,'Registro de respuestas'!$A$8:$AA$8,0))="X",0,IF(INDEX('Registro de respuestas'!$A$1:$AA$48,MATCH($A25,'Registro de respuestas'!$A$1:$A$48,0),MATCH(Y$8,'Registro de respuestas'!$A$8:$AA$8,0))="—",3)))</f>
        <v>0</v>
      </c>
      <c r="Z25" s="61">
        <f>IF(INDEX('Registro de respuestas'!$A$1:$AA$48,MATCH($A25,'Registro de respuestas'!$A$1:$A$48,0),MATCH(Z$8,'Registro de respuestas'!$A$8:$AA$8,0))="✔",2,IF(INDEX('Registro de respuestas'!$A$1:$AA$48,MATCH($A25,'Registro de respuestas'!$A$1:$A$48,0),MATCH(Z$8,'Registro de respuestas'!$A$8:$AA$8,0))="X",0,IF(INDEX('Registro de respuestas'!$A$1:$AA$48,MATCH($A25,'Registro de respuestas'!$A$1:$A$48,0),MATCH(Z$8,'Registro de respuestas'!$A$8:$AA$8,0))="—",3)))</f>
        <v>0</v>
      </c>
      <c r="AA25" s="34">
        <f>'Registro de respuestas'!AB25</f>
        <v>9</v>
      </c>
      <c r="AB25" s="31">
        <f>'Registro de respuestas'!AC25</f>
        <v>15</v>
      </c>
      <c r="AC25" s="34">
        <f>'Registro de respuestas'!AD25</f>
        <v>0</v>
      </c>
    </row>
    <row r="26" spans="1:29" ht="13.4" customHeight="1" x14ac:dyDescent="0.35">
      <c r="A26" s="57">
        <v>18</v>
      </c>
      <c r="B26" s="225" t="str">
        <f>IF('Registro de respuestas'!B26="","",'Registro de respuestas'!B26)</f>
        <v>VALDEZ CJURO, Belisario</v>
      </c>
      <c r="C26" s="143">
        <f>IF(INDEX('Registro de respuestas'!$A$1:$AA$48,MATCH($A26,'Registro de respuestas'!$A$1:$A$48,0),MATCH(C$8,'Registro de respuestas'!$A$8:$AA$8,0))="✔",2,IF(INDEX('Registro de respuestas'!$A$1:$AA$48,MATCH($A26,'Registro de respuestas'!$A$1:$A$48,0),MATCH(C$8,'Registro de respuestas'!$A$8:$AA$8,0))="X",0,IF(INDEX('Registro de respuestas'!$A$1:$AA$48,MATCH($A26,'Registro de respuestas'!$A$1:$A$48,0),MATCH(C$8,'Registro de respuestas'!$A$8:$AA$8,0))="—",3)))</f>
        <v>2</v>
      </c>
      <c r="D26" s="59">
        <f>IF(INDEX('Registro de respuestas'!$A$1:$AA$48,MATCH($A26,'Registro de respuestas'!$A$1:$A$48,0),MATCH(D$8,'Registro de respuestas'!$A$8:$AA$8,0))="✔",2,IF(INDEX('Registro de respuestas'!$A$1:$AA$48,MATCH($A26,'Registro de respuestas'!$A$1:$A$48,0),MATCH(D$8,'Registro de respuestas'!$A$8:$AA$8,0))="X",0,IF(INDEX('Registro de respuestas'!$A$1:$AA$48,MATCH($A26,'Registro de respuestas'!$A$1:$A$48,0),MATCH(D$8,'Registro de respuestas'!$A$8:$AA$8,0))="—",3)))</f>
        <v>2</v>
      </c>
      <c r="E26" s="59">
        <f>IF(INDEX('Registro de respuestas'!$A$1:$AA$48,MATCH($A26,'Registro de respuestas'!$A$1:$A$48,0),MATCH(E$8,'Registro de respuestas'!$A$8:$AA$8,0))="✔",2,IF(INDEX('Registro de respuestas'!$A$1:$AA$48,MATCH($A26,'Registro de respuestas'!$A$1:$A$48,0),MATCH(E$8,'Registro de respuestas'!$A$8:$AA$8,0))="X",0,IF(INDEX('Registro de respuestas'!$A$1:$AA$48,MATCH($A26,'Registro de respuestas'!$A$1:$A$48,0),MATCH(E$8,'Registro de respuestas'!$A$8:$AA$8,0))="—",3)))</f>
        <v>2</v>
      </c>
      <c r="F26" s="59">
        <f>IF(INDEX('Registro de respuestas'!$A$1:$AA$48,MATCH($A26,'Registro de respuestas'!$A$1:$A$48,0),MATCH(F$8,'Registro de respuestas'!$A$8:$AA$8,0))="✔",2,IF(INDEX('Registro de respuestas'!$A$1:$AA$48,MATCH($A26,'Registro de respuestas'!$A$1:$A$48,0),MATCH(F$8,'Registro de respuestas'!$A$8:$AA$8,0))="X",0,IF(INDEX('Registro de respuestas'!$A$1:$AA$48,MATCH($A26,'Registro de respuestas'!$A$1:$A$48,0),MATCH(F$8,'Registro de respuestas'!$A$8:$AA$8,0))="—",3)))</f>
        <v>0</v>
      </c>
      <c r="G26" s="59">
        <f>IF(INDEX('Registro de respuestas'!$A$1:$AA$48,MATCH($A26,'Registro de respuestas'!$A$1:$A$48,0),MATCH(G$8,'Registro de respuestas'!$A$8:$AA$8,0))="✔",2,IF(INDEX('Registro de respuestas'!$A$1:$AA$48,MATCH($A26,'Registro de respuestas'!$A$1:$A$48,0),MATCH(G$8,'Registro de respuestas'!$A$8:$AA$8,0))="X",0,IF(INDEX('Registro de respuestas'!$A$1:$AA$48,MATCH($A26,'Registro de respuestas'!$A$1:$A$48,0),MATCH(G$8,'Registro de respuestas'!$A$8:$AA$8,0))="—",3)))</f>
        <v>0</v>
      </c>
      <c r="H26" s="59">
        <f>IF(INDEX('Registro de respuestas'!$A$1:$AA$48,MATCH($A26,'Registro de respuestas'!$A$1:$A$48,0),MATCH(H$8,'Registro de respuestas'!$A$8:$AA$8,0))="✔",2,IF(INDEX('Registro de respuestas'!$A$1:$AA$48,MATCH($A26,'Registro de respuestas'!$A$1:$A$48,0),MATCH(H$8,'Registro de respuestas'!$A$8:$AA$8,0))="X",0,IF(INDEX('Registro de respuestas'!$A$1:$AA$48,MATCH($A26,'Registro de respuestas'!$A$1:$A$48,0),MATCH(H$8,'Registro de respuestas'!$A$8:$AA$8,0))="—",3)))</f>
        <v>2</v>
      </c>
      <c r="I26" s="59">
        <f>IF(INDEX('Registro de respuestas'!$A$1:$AA$48,MATCH($A26,'Registro de respuestas'!$A$1:$A$48,0),MATCH(I$8,'Registro de respuestas'!$A$8:$AA$8,0))="✔",2,IF(INDEX('Registro de respuestas'!$A$1:$AA$48,MATCH($A26,'Registro de respuestas'!$A$1:$A$48,0),MATCH(I$8,'Registro de respuestas'!$A$8:$AA$8,0))="X",0,IF(INDEX('Registro de respuestas'!$A$1:$AA$48,MATCH($A26,'Registro de respuestas'!$A$1:$A$48,0),MATCH(I$8,'Registro de respuestas'!$A$8:$AA$8,0))="—",3)))</f>
        <v>2</v>
      </c>
      <c r="J26" s="59">
        <f>IF(INDEX('Registro de respuestas'!$A$1:$AA$48,MATCH($A26,'Registro de respuestas'!$A$1:$A$48,0),MATCH(J$8,'Registro de respuestas'!$A$8:$AA$8,0))="✔",2,IF(INDEX('Registro de respuestas'!$A$1:$AA$48,MATCH($A26,'Registro de respuestas'!$A$1:$A$48,0),MATCH(J$8,'Registro de respuestas'!$A$8:$AA$8,0))="X",0,IF(INDEX('Registro de respuestas'!$A$1:$AA$48,MATCH($A26,'Registro de respuestas'!$A$1:$A$48,0),MATCH(J$8,'Registro de respuestas'!$A$8:$AA$8,0))="—",3)))</f>
        <v>0</v>
      </c>
      <c r="K26" s="59">
        <f>IF(INDEX('Registro de respuestas'!$A$1:$AA$48,MATCH($A26,'Registro de respuestas'!$A$1:$A$48,0),MATCH(K$8,'Registro de respuestas'!$A$8:$AA$8,0))="✔",2,IF(INDEX('Registro de respuestas'!$A$1:$AA$48,MATCH($A26,'Registro de respuestas'!$A$1:$A$48,0),MATCH(K$8,'Registro de respuestas'!$A$8:$AA$8,0))="X",0,IF(INDEX('Registro de respuestas'!$A$1:$AA$48,MATCH($A26,'Registro de respuestas'!$A$1:$A$48,0),MATCH(K$8,'Registro de respuestas'!$A$8:$AA$8,0))="—",3)))</f>
        <v>2</v>
      </c>
      <c r="L26" s="59">
        <f>IF(INDEX('Registro de respuestas'!$A$1:$AA$48,MATCH($A26,'Registro de respuestas'!$A$1:$A$48,0),MATCH(L$8,'Registro de respuestas'!$A$8:$AA$8,0))="✔",2,IF(INDEX('Registro de respuestas'!$A$1:$AA$48,MATCH($A26,'Registro de respuestas'!$A$1:$A$48,0),MATCH(L$8,'Registro de respuestas'!$A$8:$AA$8,0))="X",0,IF(INDEX('Registro de respuestas'!$A$1:$AA$48,MATCH($A26,'Registro de respuestas'!$A$1:$A$48,0),MATCH(L$8,'Registro de respuestas'!$A$8:$AA$8,0))="—",3)))</f>
        <v>0</v>
      </c>
      <c r="M26" s="59">
        <f>IF(INDEX('Registro de respuestas'!$A$1:$AA$48,MATCH($A26,'Registro de respuestas'!$A$1:$A$48,0),MATCH(M$8,'Registro de respuestas'!$A$8:$AA$8,0))="✔",2,IF(INDEX('Registro de respuestas'!$A$1:$AA$48,MATCH($A26,'Registro de respuestas'!$A$1:$A$48,0),MATCH(M$8,'Registro de respuestas'!$A$8:$AA$8,0))="X",0,IF(INDEX('Registro de respuestas'!$A$1:$AA$48,MATCH($A26,'Registro de respuestas'!$A$1:$A$48,0),MATCH(M$8,'Registro de respuestas'!$A$8:$AA$8,0))="—",3)))</f>
        <v>0</v>
      </c>
      <c r="N26" s="59">
        <f>IF(INDEX('Registro de respuestas'!$A$1:$AA$48,MATCH($A26,'Registro de respuestas'!$A$1:$A$48,0),MATCH(N$8,'Registro de respuestas'!$A$8:$AA$8,0))="✔",2,IF(INDEX('Registro de respuestas'!$A$1:$AA$48,MATCH($A26,'Registro de respuestas'!$A$1:$A$48,0),MATCH(N$8,'Registro de respuestas'!$A$8:$AA$8,0))="X",0,IF(INDEX('Registro de respuestas'!$A$1:$AA$48,MATCH($A26,'Registro de respuestas'!$A$1:$A$48,0),MATCH(N$8,'Registro de respuestas'!$A$8:$AA$8,0))="—",3)))</f>
        <v>0</v>
      </c>
      <c r="O26" s="59">
        <f>IF(INDEX('Registro de respuestas'!$A$1:$AA$48,MATCH($A26,'Registro de respuestas'!$A$1:$A$48,0),MATCH(O$8,'Registro de respuestas'!$A$8:$AA$8,0))="✔",2,IF(INDEX('Registro de respuestas'!$A$1:$AA$48,MATCH($A26,'Registro de respuestas'!$A$1:$A$48,0),MATCH(O$8,'Registro de respuestas'!$A$8:$AA$8,0))="X",0,IF(INDEX('Registro de respuestas'!$A$1:$AA$48,MATCH($A26,'Registro de respuestas'!$A$1:$A$48,0),MATCH(O$8,'Registro de respuestas'!$A$8:$AA$8,0))="—",3)))</f>
        <v>3</v>
      </c>
      <c r="P26" s="140">
        <f>IF(INDEX('Registro de respuestas'!$A$1:$AA$48,MATCH($A26,'Registro de respuestas'!$A$1:$A$48,0),MATCH(P$8,'Registro de respuestas'!$A$8:$AA$8,0))="✔",2,IF(INDEX('Registro de respuestas'!$A$1:$AA$48,MATCH($A26,'Registro de respuestas'!$A$1:$A$48,0),MATCH(P$8,'Registro de respuestas'!$A$8:$AA$8,0))="X",0,IF(INDEX('Registro de respuestas'!$A$1:$AA$48,MATCH($A26,'Registro de respuestas'!$A$1:$A$48,0),MATCH(P$8,'Registro de respuestas'!$A$8:$AA$8,0))="—",3)))</f>
        <v>3</v>
      </c>
      <c r="Q26" s="60">
        <f>IF(INDEX('Registro de respuestas'!$A$1:$AA$48,MATCH($A26,'Registro de respuestas'!$A$1:$A$48,0),MATCH(Q$8,'Registro de respuestas'!$A$8:$AA$8,0))="✔",2,IF(INDEX('Registro de respuestas'!$A$1:$AA$48,MATCH($A26,'Registro de respuestas'!$A$1:$A$48,0),MATCH(Q$8,'Registro de respuestas'!$A$8:$AA$8,0))="X",0,IF(INDEX('Registro de respuestas'!$A$1:$AA$48,MATCH($A26,'Registro de respuestas'!$A$1:$A$48,0),MATCH(Q$8,'Registro de respuestas'!$A$8:$AA$8,0))="—",3)))</f>
        <v>0</v>
      </c>
      <c r="R26" s="59">
        <f>IF(INDEX('Registro de respuestas'!$A$1:$AA$48,MATCH($A26,'Registro de respuestas'!$A$1:$A$48,0),MATCH(R$8,'Registro de respuestas'!$A$8:$AA$8,0))="✔",2,IF(INDEX('Registro de respuestas'!$A$1:$AA$48,MATCH($A26,'Registro de respuestas'!$A$1:$A$48,0),MATCH(R$8,'Registro de respuestas'!$A$8:$AA$8,0))="X",0,IF(INDEX('Registro de respuestas'!$A$1:$AA$48,MATCH($A26,'Registro de respuestas'!$A$1:$A$48,0),MATCH(R$8,'Registro de respuestas'!$A$8:$AA$8,0))="—",3)))</f>
        <v>2</v>
      </c>
      <c r="S26" s="59">
        <f>IF(INDEX('Registro de respuestas'!$A$1:$AA$48,MATCH($A26,'Registro de respuestas'!$A$1:$A$48,0),MATCH(S$8,'Registro de respuestas'!$A$8:$AA$8,0))="✔",2,IF(INDEX('Registro de respuestas'!$A$1:$AA$48,MATCH($A26,'Registro de respuestas'!$A$1:$A$48,0),MATCH(S$8,'Registro de respuestas'!$A$8:$AA$8,0))="X",0,IF(INDEX('Registro de respuestas'!$A$1:$AA$48,MATCH($A26,'Registro de respuestas'!$A$1:$A$48,0),MATCH(S$8,'Registro de respuestas'!$A$8:$AA$8,0))="—",3)))</f>
        <v>0</v>
      </c>
      <c r="T26" s="59">
        <f>IF(INDEX('Registro de respuestas'!$A$1:$AA$48,MATCH($A26,'Registro de respuestas'!$A$1:$A$48,0),MATCH(T$8,'Registro de respuestas'!$A$8:$AA$8,0))="✔",2,IF(INDEX('Registro de respuestas'!$A$1:$AA$48,MATCH($A26,'Registro de respuestas'!$A$1:$A$48,0),MATCH(T$8,'Registro de respuestas'!$A$8:$AA$8,0))="X",0,IF(INDEX('Registro de respuestas'!$A$1:$AA$48,MATCH($A26,'Registro de respuestas'!$A$1:$A$48,0),MATCH(T$8,'Registro de respuestas'!$A$8:$AA$8,0))="—",3)))</f>
        <v>0</v>
      </c>
      <c r="U26" s="59">
        <f>IF(INDEX('Registro de respuestas'!$A$1:$AA$48,MATCH($A26,'Registro de respuestas'!$A$1:$A$48,0),MATCH(U$8,'Registro de respuestas'!$A$8:$AA$8,0))="✔",2,IF(INDEX('Registro de respuestas'!$A$1:$AA$48,MATCH($A26,'Registro de respuestas'!$A$1:$A$48,0),MATCH(U$8,'Registro de respuestas'!$A$8:$AA$8,0))="X",0,IF(INDEX('Registro de respuestas'!$A$1:$AA$48,MATCH($A26,'Registro de respuestas'!$A$1:$A$48,0),MATCH(U$8,'Registro de respuestas'!$A$8:$AA$8,0))="—",3)))</f>
        <v>0</v>
      </c>
      <c r="V26" s="61">
        <f>IF(INDEX('Registro de respuestas'!$A$1:$AA$48,MATCH($A26,'Registro de respuestas'!$A$1:$A$48,0),MATCH(V$8,'Registro de respuestas'!$A$8:$AA$8,0))="✔",2,IF(INDEX('Registro de respuestas'!$A$1:$AA$48,MATCH($A26,'Registro de respuestas'!$A$1:$A$48,0),MATCH(V$8,'Registro de respuestas'!$A$8:$AA$8,0))="X",0,IF(INDEX('Registro de respuestas'!$A$1:$AA$48,MATCH($A26,'Registro de respuestas'!$A$1:$A$48,0),MATCH(V$8,'Registro de respuestas'!$A$8:$AA$8,0))="—",3)))</f>
        <v>0</v>
      </c>
      <c r="W26" s="143">
        <f>IF(INDEX('Registro de respuestas'!$A$1:$AA$48,MATCH($A26,'Registro de respuestas'!$A$1:$A$48,0),MATCH(W$8,'Registro de respuestas'!$A$8:$AA$8,0))="✔",2,IF(INDEX('Registro de respuestas'!$A$1:$AA$48,MATCH($A26,'Registro de respuestas'!$A$1:$A$48,0),MATCH(W$8,'Registro de respuestas'!$A$8:$AA$8,0))="X",0,IF(INDEX('Registro de respuestas'!$A$1:$AA$48,MATCH($A26,'Registro de respuestas'!$A$1:$A$48,0),MATCH(W$8,'Registro de respuestas'!$A$8:$AA$8,0))="—",3)))</f>
        <v>2</v>
      </c>
      <c r="X26" s="59">
        <f>IF(INDEX('Registro de respuestas'!$A$1:$AA$48,MATCH($A26,'Registro de respuestas'!$A$1:$A$48,0),MATCH(X$8,'Registro de respuestas'!$A$8:$AA$8,0))="✔",2,IF(INDEX('Registro de respuestas'!$A$1:$AA$48,MATCH($A26,'Registro de respuestas'!$A$1:$A$48,0),MATCH(X$8,'Registro de respuestas'!$A$8:$AA$8,0))="X",0,IF(INDEX('Registro de respuestas'!$A$1:$AA$48,MATCH($A26,'Registro de respuestas'!$A$1:$A$48,0),MATCH(X$8,'Registro de respuestas'!$A$8:$AA$8,0))="—",3)))</f>
        <v>0</v>
      </c>
      <c r="Y26" s="59">
        <f>IF(INDEX('Registro de respuestas'!$A$1:$AA$48,MATCH($A26,'Registro de respuestas'!$A$1:$A$48,0),MATCH(Y$8,'Registro de respuestas'!$A$8:$AA$8,0))="✔",2,IF(INDEX('Registro de respuestas'!$A$1:$AA$48,MATCH($A26,'Registro de respuestas'!$A$1:$A$48,0),MATCH(Y$8,'Registro de respuestas'!$A$8:$AA$8,0))="X",0,IF(INDEX('Registro de respuestas'!$A$1:$AA$48,MATCH($A26,'Registro de respuestas'!$A$1:$A$48,0),MATCH(Y$8,'Registro de respuestas'!$A$8:$AA$8,0))="—",3)))</f>
        <v>0</v>
      </c>
      <c r="Z26" s="61">
        <f>IF(INDEX('Registro de respuestas'!$A$1:$AA$48,MATCH($A26,'Registro de respuestas'!$A$1:$A$48,0),MATCH(Z$8,'Registro de respuestas'!$A$8:$AA$8,0))="✔",2,IF(INDEX('Registro de respuestas'!$A$1:$AA$48,MATCH($A26,'Registro de respuestas'!$A$1:$A$48,0),MATCH(Z$8,'Registro de respuestas'!$A$8:$AA$8,0))="X",0,IF(INDEX('Registro de respuestas'!$A$1:$AA$48,MATCH($A26,'Registro de respuestas'!$A$1:$A$48,0),MATCH(Z$8,'Registro de respuestas'!$A$8:$AA$8,0))="—",3)))</f>
        <v>0</v>
      </c>
      <c r="AA26" s="34">
        <f>'Registro de respuestas'!AB26</f>
        <v>8</v>
      </c>
      <c r="AB26" s="31">
        <f>'Registro de respuestas'!AC26</f>
        <v>14</v>
      </c>
      <c r="AC26" s="34">
        <f>'Registro de respuestas'!AD26</f>
        <v>2</v>
      </c>
    </row>
    <row r="27" spans="1:29" ht="13.4" customHeight="1" x14ac:dyDescent="0.35">
      <c r="A27" s="57">
        <v>19</v>
      </c>
      <c r="B27" s="225" t="str">
        <f>IF('Registro de respuestas'!B27="","",'Registro de respuestas'!B27)</f>
        <v/>
      </c>
      <c r="C27" s="143" t="b">
        <f>IF(INDEX('Registro de respuestas'!$A$1:$AA$48,MATCH($A27,'Registro de respuestas'!$A$1:$A$48,0),MATCH(C$8,'Registro de respuestas'!$A$8:$AA$8,0))="✔",2,IF(INDEX('Registro de respuestas'!$A$1:$AA$48,MATCH($A27,'Registro de respuestas'!$A$1:$A$48,0),MATCH(C$8,'Registro de respuestas'!$A$8:$AA$8,0))="X",0,IF(INDEX('Registro de respuestas'!$A$1:$AA$48,MATCH($A27,'Registro de respuestas'!$A$1:$A$48,0),MATCH(C$8,'Registro de respuestas'!$A$8:$AA$8,0))="—",3)))</f>
        <v>0</v>
      </c>
      <c r="D27" s="59" t="b">
        <f>IF(INDEX('Registro de respuestas'!$A$1:$AA$48,MATCH($A27,'Registro de respuestas'!$A$1:$A$48,0),MATCH(D$8,'Registro de respuestas'!$A$8:$AA$8,0))="✔",2,IF(INDEX('Registro de respuestas'!$A$1:$AA$48,MATCH($A27,'Registro de respuestas'!$A$1:$A$48,0),MATCH(D$8,'Registro de respuestas'!$A$8:$AA$8,0))="X",0,IF(INDEX('Registro de respuestas'!$A$1:$AA$48,MATCH($A27,'Registro de respuestas'!$A$1:$A$48,0),MATCH(D$8,'Registro de respuestas'!$A$8:$AA$8,0))="—",3)))</f>
        <v>0</v>
      </c>
      <c r="E27" s="59" t="b">
        <f>IF(INDEX('Registro de respuestas'!$A$1:$AA$48,MATCH($A27,'Registro de respuestas'!$A$1:$A$48,0),MATCH(E$8,'Registro de respuestas'!$A$8:$AA$8,0))="✔",2,IF(INDEX('Registro de respuestas'!$A$1:$AA$48,MATCH($A27,'Registro de respuestas'!$A$1:$A$48,0),MATCH(E$8,'Registro de respuestas'!$A$8:$AA$8,0))="X",0,IF(INDEX('Registro de respuestas'!$A$1:$AA$48,MATCH($A27,'Registro de respuestas'!$A$1:$A$48,0),MATCH(E$8,'Registro de respuestas'!$A$8:$AA$8,0))="—",3)))</f>
        <v>0</v>
      </c>
      <c r="F27" s="59" t="b">
        <f>IF(INDEX('Registro de respuestas'!$A$1:$AA$48,MATCH($A27,'Registro de respuestas'!$A$1:$A$48,0),MATCH(F$8,'Registro de respuestas'!$A$8:$AA$8,0))="✔",2,IF(INDEX('Registro de respuestas'!$A$1:$AA$48,MATCH($A27,'Registro de respuestas'!$A$1:$A$48,0),MATCH(F$8,'Registro de respuestas'!$A$8:$AA$8,0))="X",0,IF(INDEX('Registro de respuestas'!$A$1:$AA$48,MATCH($A27,'Registro de respuestas'!$A$1:$A$48,0),MATCH(F$8,'Registro de respuestas'!$A$8:$AA$8,0))="—",3)))</f>
        <v>0</v>
      </c>
      <c r="G27" s="59" t="b">
        <f>IF(INDEX('Registro de respuestas'!$A$1:$AA$48,MATCH($A27,'Registro de respuestas'!$A$1:$A$48,0),MATCH(G$8,'Registro de respuestas'!$A$8:$AA$8,0))="✔",2,IF(INDEX('Registro de respuestas'!$A$1:$AA$48,MATCH($A27,'Registro de respuestas'!$A$1:$A$48,0),MATCH(G$8,'Registro de respuestas'!$A$8:$AA$8,0))="X",0,IF(INDEX('Registro de respuestas'!$A$1:$AA$48,MATCH($A27,'Registro de respuestas'!$A$1:$A$48,0),MATCH(G$8,'Registro de respuestas'!$A$8:$AA$8,0))="—",3)))</f>
        <v>0</v>
      </c>
      <c r="H27" s="59" t="b">
        <f>IF(INDEX('Registro de respuestas'!$A$1:$AA$48,MATCH($A27,'Registro de respuestas'!$A$1:$A$48,0),MATCH(H$8,'Registro de respuestas'!$A$8:$AA$8,0))="✔",2,IF(INDEX('Registro de respuestas'!$A$1:$AA$48,MATCH($A27,'Registro de respuestas'!$A$1:$A$48,0),MATCH(H$8,'Registro de respuestas'!$A$8:$AA$8,0))="X",0,IF(INDEX('Registro de respuestas'!$A$1:$AA$48,MATCH($A27,'Registro de respuestas'!$A$1:$A$48,0),MATCH(H$8,'Registro de respuestas'!$A$8:$AA$8,0))="—",3)))</f>
        <v>0</v>
      </c>
      <c r="I27" s="59" t="b">
        <f>IF(INDEX('Registro de respuestas'!$A$1:$AA$48,MATCH($A27,'Registro de respuestas'!$A$1:$A$48,0),MATCH(I$8,'Registro de respuestas'!$A$8:$AA$8,0))="✔",2,IF(INDEX('Registro de respuestas'!$A$1:$AA$48,MATCH($A27,'Registro de respuestas'!$A$1:$A$48,0),MATCH(I$8,'Registro de respuestas'!$A$8:$AA$8,0))="X",0,IF(INDEX('Registro de respuestas'!$A$1:$AA$48,MATCH($A27,'Registro de respuestas'!$A$1:$A$48,0),MATCH(I$8,'Registro de respuestas'!$A$8:$AA$8,0))="—",3)))</f>
        <v>0</v>
      </c>
      <c r="J27" s="59" t="b">
        <f>IF(INDEX('Registro de respuestas'!$A$1:$AA$48,MATCH($A27,'Registro de respuestas'!$A$1:$A$48,0),MATCH(J$8,'Registro de respuestas'!$A$8:$AA$8,0))="✔",2,IF(INDEX('Registro de respuestas'!$A$1:$AA$48,MATCH($A27,'Registro de respuestas'!$A$1:$A$48,0),MATCH(J$8,'Registro de respuestas'!$A$8:$AA$8,0))="X",0,IF(INDEX('Registro de respuestas'!$A$1:$AA$48,MATCH($A27,'Registro de respuestas'!$A$1:$A$48,0),MATCH(J$8,'Registro de respuestas'!$A$8:$AA$8,0))="—",3)))</f>
        <v>0</v>
      </c>
      <c r="K27" s="59" t="b">
        <f>IF(INDEX('Registro de respuestas'!$A$1:$AA$48,MATCH($A27,'Registro de respuestas'!$A$1:$A$48,0),MATCH(K$8,'Registro de respuestas'!$A$8:$AA$8,0))="✔",2,IF(INDEX('Registro de respuestas'!$A$1:$AA$48,MATCH($A27,'Registro de respuestas'!$A$1:$A$48,0),MATCH(K$8,'Registro de respuestas'!$A$8:$AA$8,0))="X",0,IF(INDEX('Registro de respuestas'!$A$1:$AA$48,MATCH($A27,'Registro de respuestas'!$A$1:$A$48,0),MATCH(K$8,'Registro de respuestas'!$A$8:$AA$8,0))="—",3)))</f>
        <v>0</v>
      </c>
      <c r="L27" s="59" t="b">
        <f>IF(INDEX('Registro de respuestas'!$A$1:$AA$48,MATCH($A27,'Registro de respuestas'!$A$1:$A$48,0),MATCH(L$8,'Registro de respuestas'!$A$8:$AA$8,0))="✔",2,IF(INDEX('Registro de respuestas'!$A$1:$AA$48,MATCH($A27,'Registro de respuestas'!$A$1:$A$48,0),MATCH(L$8,'Registro de respuestas'!$A$8:$AA$8,0))="X",0,IF(INDEX('Registro de respuestas'!$A$1:$AA$48,MATCH($A27,'Registro de respuestas'!$A$1:$A$48,0),MATCH(L$8,'Registro de respuestas'!$A$8:$AA$8,0))="—",3)))</f>
        <v>0</v>
      </c>
      <c r="M27" s="59" t="b">
        <f>IF(INDEX('Registro de respuestas'!$A$1:$AA$48,MATCH($A27,'Registro de respuestas'!$A$1:$A$48,0),MATCH(M$8,'Registro de respuestas'!$A$8:$AA$8,0))="✔",2,IF(INDEX('Registro de respuestas'!$A$1:$AA$48,MATCH($A27,'Registro de respuestas'!$A$1:$A$48,0),MATCH(M$8,'Registro de respuestas'!$A$8:$AA$8,0))="X",0,IF(INDEX('Registro de respuestas'!$A$1:$AA$48,MATCH($A27,'Registro de respuestas'!$A$1:$A$48,0),MATCH(M$8,'Registro de respuestas'!$A$8:$AA$8,0))="—",3)))</f>
        <v>0</v>
      </c>
      <c r="N27" s="59" t="b">
        <f>IF(INDEX('Registro de respuestas'!$A$1:$AA$48,MATCH($A27,'Registro de respuestas'!$A$1:$A$48,0),MATCH(N$8,'Registro de respuestas'!$A$8:$AA$8,0))="✔",2,IF(INDEX('Registro de respuestas'!$A$1:$AA$48,MATCH($A27,'Registro de respuestas'!$A$1:$A$48,0),MATCH(N$8,'Registro de respuestas'!$A$8:$AA$8,0))="X",0,IF(INDEX('Registro de respuestas'!$A$1:$AA$48,MATCH($A27,'Registro de respuestas'!$A$1:$A$48,0),MATCH(N$8,'Registro de respuestas'!$A$8:$AA$8,0))="—",3)))</f>
        <v>0</v>
      </c>
      <c r="O27" s="59" t="b">
        <f>IF(INDEX('Registro de respuestas'!$A$1:$AA$48,MATCH($A27,'Registro de respuestas'!$A$1:$A$48,0),MATCH(O$8,'Registro de respuestas'!$A$8:$AA$8,0))="✔",2,IF(INDEX('Registro de respuestas'!$A$1:$AA$48,MATCH($A27,'Registro de respuestas'!$A$1:$A$48,0),MATCH(O$8,'Registro de respuestas'!$A$8:$AA$8,0))="X",0,IF(INDEX('Registro de respuestas'!$A$1:$AA$48,MATCH($A27,'Registro de respuestas'!$A$1:$A$48,0),MATCH(O$8,'Registro de respuestas'!$A$8:$AA$8,0))="—",3)))</f>
        <v>0</v>
      </c>
      <c r="P27" s="140" t="b">
        <f>IF(INDEX('Registro de respuestas'!$A$1:$AA$48,MATCH($A27,'Registro de respuestas'!$A$1:$A$48,0),MATCH(P$8,'Registro de respuestas'!$A$8:$AA$8,0))="✔",2,IF(INDEX('Registro de respuestas'!$A$1:$AA$48,MATCH($A27,'Registro de respuestas'!$A$1:$A$48,0),MATCH(P$8,'Registro de respuestas'!$A$8:$AA$8,0))="X",0,IF(INDEX('Registro de respuestas'!$A$1:$AA$48,MATCH($A27,'Registro de respuestas'!$A$1:$A$48,0),MATCH(P$8,'Registro de respuestas'!$A$8:$AA$8,0))="—",3)))</f>
        <v>0</v>
      </c>
      <c r="Q27" s="60" t="b">
        <f>IF(INDEX('Registro de respuestas'!$A$1:$AA$48,MATCH($A27,'Registro de respuestas'!$A$1:$A$48,0),MATCH(Q$8,'Registro de respuestas'!$A$8:$AA$8,0))="✔",2,IF(INDEX('Registro de respuestas'!$A$1:$AA$48,MATCH($A27,'Registro de respuestas'!$A$1:$A$48,0),MATCH(Q$8,'Registro de respuestas'!$A$8:$AA$8,0))="X",0,IF(INDEX('Registro de respuestas'!$A$1:$AA$48,MATCH($A27,'Registro de respuestas'!$A$1:$A$48,0),MATCH(Q$8,'Registro de respuestas'!$A$8:$AA$8,0))="—",3)))</f>
        <v>0</v>
      </c>
      <c r="R27" s="59" t="b">
        <f>IF(INDEX('Registro de respuestas'!$A$1:$AA$48,MATCH($A27,'Registro de respuestas'!$A$1:$A$48,0),MATCH(R$8,'Registro de respuestas'!$A$8:$AA$8,0))="✔",2,IF(INDEX('Registro de respuestas'!$A$1:$AA$48,MATCH($A27,'Registro de respuestas'!$A$1:$A$48,0),MATCH(R$8,'Registro de respuestas'!$A$8:$AA$8,0))="X",0,IF(INDEX('Registro de respuestas'!$A$1:$AA$48,MATCH($A27,'Registro de respuestas'!$A$1:$A$48,0),MATCH(R$8,'Registro de respuestas'!$A$8:$AA$8,0))="—",3)))</f>
        <v>0</v>
      </c>
      <c r="S27" s="59" t="b">
        <f>IF(INDEX('Registro de respuestas'!$A$1:$AA$48,MATCH($A27,'Registro de respuestas'!$A$1:$A$48,0),MATCH(S$8,'Registro de respuestas'!$A$8:$AA$8,0))="✔",2,IF(INDEX('Registro de respuestas'!$A$1:$AA$48,MATCH($A27,'Registro de respuestas'!$A$1:$A$48,0),MATCH(S$8,'Registro de respuestas'!$A$8:$AA$8,0))="X",0,IF(INDEX('Registro de respuestas'!$A$1:$AA$48,MATCH($A27,'Registro de respuestas'!$A$1:$A$48,0),MATCH(S$8,'Registro de respuestas'!$A$8:$AA$8,0))="—",3)))</f>
        <v>0</v>
      </c>
      <c r="T27" s="59" t="b">
        <f>IF(INDEX('Registro de respuestas'!$A$1:$AA$48,MATCH($A27,'Registro de respuestas'!$A$1:$A$48,0),MATCH(T$8,'Registro de respuestas'!$A$8:$AA$8,0))="✔",2,IF(INDEX('Registro de respuestas'!$A$1:$AA$48,MATCH($A27,'Registro de respuestas'!$A$1:$A$48,0),MATCH(T$8,'Registro de respuestas'!$A$8:$AA$8,0))="X",0,IF(INDEX('Registro de respuestas'!$A$1:$AA$48,MATCH($A27,'Registro de respuestas'!$A$1:$A$48,0),MATCH(T$8,'Registro de respuestas'!$A$8:$AA$8,0))="—",3)))</f>
        <v>0</v>
      </c>
      <c r="U27" s="59" t="b">
        <f>IF(INDEX('Registro de respuestas'!$A$1:$AA$48,MATCH($A27,'Registro de respuestas'!$A$1:$A$48,0),MATCH(U$8,'Registro de respuestas'!$A$8:$AA$8,0))="✔",2,IF(INDEX('Registro de respuestas'!$A$1:$AA$48,MATCH($A27,'Registro de respuestas'!$A$1:$A$48,0),MATCH(U$8,'Registro de respuestas'!$A$8:$AA$8,0))="X",0,IF(INDEX('Registro de respuestas'!$A$1:$AA$48,MATCH($A27,'Registro de respuestas'!$A$1:$A$48,0),MATCH(U$8,'Registro de respuestas'!$A$8:$AA$8,0))="—",3)))</f>
        <v>0</v>
      </c>
      <c r="V27" s="61" t="b">
        <f>IF(INDEX('Registro de respuestas'!$A$1:$AA$48,MATCH($A27,'Registro de respuestas'!$A$1:$A$48,0),MATCH(V$8,'Registro de respuestas'!$A$8:$AA$8,0))="✔",2,IF(INDEX('Registro de respuestas'!$A$1:$AA$48,MATCH($A27,'Registro de respuestas'!$A$1:$A$48,0),MATCH(V$8,'Registro de respuestas'!$A$8:$AA$8,0))="X",0,IF(INDEX('Registro de respuestas'!$A$1:$AA$48,MATCH($A27,'Registro de respuestas'!$A$1:$A$48,0),MATCH(V$8,'Registro de respuestas'!$A$8:$AA$8,0))="—",3)))</f>
        <v>0</v>
      </c>
      <c r="W27" s="143" t="b">
        <f>IF(INDEX('Registro de respuestas'!$A$1:$AA$48,MATCH($A27,'Registro de respuestas'!$A$1:$A$48,0),MATCH(W$8,'Registro de respuestas'!$A$8:$AA$8,0))="✔",2,IF(INDEX('Registro de respuestas'!$A$1:$AA$48,MATCH($A27,'Registro de respuestas'!$A$1:$A$48,0),MATCH(W$8,'Registro de respuestas'!$A$8:$AA$8,0))="X",0,IF(INDEX('Registro de respuestas'!$A$1:$AA$48,MATCH($A27,'Registro de respuestas'!$A$1:$A$48,0),MATCH(W$8,'Registro de respuestas'!$A$8:$AA$8,0))="—",3)))</f>
        <v>0</v>
      </c>
      <c r="X27" s="59" t="b">
        <f>IF(INDEX('Registro de respuestas'!$A$1:$AA$48,MATCH($A27,'Registro de respuestas'!$A$1:$A$48,0),MATCH(X$8,'Registro de respuestas'!$A$8:$AA$8,0))="✔",2,IF(INDEX('Registro de respuestas'!$A$1:$AA$48,MATCH($A27,'Registro de respuestas'!$A$1:$A$48,0),MATCH(X$8,'Registro de respuestas'!$A$8:$AA$8,0))="X",0,IF(INDEX('Registro de respuestas'!$A$1:$AA$48,MATCH($A27,'Registro de respuestas'!$A$1:$A$48,0),MATCH(X$8,'Registro de respuestas'!$A$8:$AA$8,0))="—",3)))</f>
        <v>0</v>
      </c>
      <c r="Y27" s="59" t="b">
        <f>IF(INDEX('Registro de respuestas'!$A$1:$AA$48,MATCH($A27,'Registro de respuestas'!$A$1:$A$48,0),MATCH(Y$8,'Registro de respuestas'!$A$8:$AA$8,0))="✔",2,IF(INDEX('Registro de respuestas'!$A$1:$AA$48,MATCH($A27,'Registro de respuestas'!$A$1:$A$48,0),MATCH(Y$8,'Registro de respuestas'!$A$8:$AA$8,0))="X",0,IF(INDEX('Registro de respuestas'!$A$1:$AA$48,MATCH($A27,'Registro de respuestas'!$A$1:$A$48,0),MATCH(Y$8,'Registro de respuestas'!$A$8:$AA$8,0))="—",3)))</f>
        <v>0</v>
      </c>
      <c r="Z27" s="61" t="b">
        <f>IF(INDEX('Registro de respuestas'!$A$1:$AA$48,MATCH($A27,'Registro de respuestas'!$A$1:$A$48,0),MATCH(Z$8,'Registro de respuestas'!$A$8:$AA$8,0))="✔",2,IF(INDEX('Registro de respuestas'!$A$1:$AA$48,MATCH($A27,'Registro de respuestas'!$A$1:$A$48,0),MATCH(Z$8,'Registro de respuestas'!$A$8:$AA$8,0))="X",0,IF(INDEX('Registro de respuestas'!$A$1:$AA$48,MATCH($A27,'Registro de respuestas'!$A$1:$A$48,0),MATCH(Z$8,'Registro de respuestas'!$A$8:$AA$8,0))="—",3)))</f>
        <v>0</v>
      </c>
      <c r="AA27" s="34" t="str">
        <f>'Registro de respuestas'!AB27</f>
        <v/>
      </c>
      <c r="AB27" s="31" t="str">
        <f>'Registro de respuestas'!AC27</f>
        <v/>
      </c>
      <c r="AC27" s="34" t="str">
        <f>'Registro de respuestas'!AD27</f>
        <v/>
      </c>
    </row>
    <row r="28" spans="1:29" ht="13.4" customHeight="1" x14ac:dyDescent="0.35">
      <c r="A28" s="57">
        <v>20</v>
      </c>
      <c r="B28" s="225" t="str">
        <f>IF('Registro de respuestas'!B28="","",'Registro de respuestas'!B28)</f>
        <v/>
      </c>
      <c r="C28" s="143" t="b">
        <f>IF(INDEX('Registro de respuestas'!$A$1:$AA$48,MATCH($A28,'Registro de respuestas'!$A$1:$A$48,0),MATCH(C$8,'Registro de respuestas'!$A$8:$AA$8,0))="✔",2,IF(INDEX('Registro de respuestas'!$A$1:$AA$48,MATCH($A28,'Registro de respuestas'!$A$1:$A$48,0),MATCH(C$8,'Registro de respuestas'!$A$8:$AA$8,0))="X",0,IF(INDEX('Registro de respuestas'!$A$1:$AA$48,MATCH($A28,'Registro de respuestas'!$A$1:$A$48,0),MATCH(C$8,'Registro de respuestas'!$A$8:$AA$8,0))="—",3)))</f>
        <v>0</v>
      </c>
      <c r="D28" s="59" t="b">
        <f>IF(INDEX('Registro de respuestas'!$A$1:$AA$48,MATCH($A28,'Registro de respuestas'!$A$1:$A$48,0),MATCH(D$8,'Registro de respuestas'!$A$8:$AA$8,0))="✔",2,IF(INDEX('Registro de respuestas'!$A$1:$AA$48,MATCH($A28,'Registro de respuestas'!$A$1:$A$48,0),MATCH(D$8,'Registro de respuestas'!$A$8:$AA$8,0))="X",0,IF(INDEX('Registro de respuestas'!$A$1:$AA$48,MATCH($A28,'Registro de respuestas'!$A$1:$A$48,0),MATCH(D$8,'Registro de respuestas'!$A$8:$AA$8,0))="—",3)))</f>
        <v>0</v>
      </c>
      <c r="E28" s="59" t="b">
        <f>IF(INDEX('Registro de respuestas'!$A$1:$AA$48,MATCH($A28,'Registro de respuestas'!$A$1:$A$48,0),MATCH(E$8,'Registro de respuestas'!$A$8:$AA$8,0))="✔",2,IF(INDEX('Registro de respuestas'!$A$1:$AA$48,MATCH($A28,'Registro de respuestas'!$A$1:$A$48,0),MATCH(E$8,'Registro de respuestas'!$A$8:$AA$8,0))="X",0,IF(INDEX('Registro de respuestas'!$A$1:$AA$48,MATCH($A28,'Registro de respuestas'!$A$1:$A$48,0),MATCH(E$8,'Registro de respuestas'!$A$8:$AA$8,0))="—",3)))</f>
        <v>0</v>
      </c>
      <c r="F28" s="59" t="b">
        <f>IF(INDEX('Registro de respuestas'!$A$1:$AA$48,MATCH($A28,'Registro de respuestas'!$A$1:$A$48,0),MATCH(F$8,'Registro de respuestas'!$A$8:$AA$8,0))="✔",2,IF(INDEX('Registro de respuestas'!$A$1:$AA$48,MATCH($A28,'Registro de respuestas'!$A$1:$A$48,0),MATCH(F$8,'Registro de respuestas'!$A$8:$AA$8,0))="X",0,IF(INDEX('Registro de respuestas'!$A$1:$AA$48,MATCH($A28,'Registro de respuestas'!$A$1:$A$48,0),MATCH(F$8,'Registro de respuestas'!$A$8:$AA$8,0))="—",3)))</f>
        <v>0</v>
      </c>
      <c r="G28" s="59" t="b">
        <f>IF(INDEX('Registro de respuestas'!$A$1:$AA$48,MATCH($A28,'Registro de respuestas'!$A$1:$A$48,0),MATCH(G$8,'Registro de respuestas'!$A$8:$AA$8,0))="✔",2,IF(INDEX('Registro de respuestas'!$A$1:$AA$48,MATCH($A28,'Registro de respuestas'!$A$1:$A$48,0),MATCH(G$8,'Registro de respuestas'!$A$8:$AA$8,0))="X",0,IF(INDEX('Registro de respuestas'!$A$1:$AA$48,MATCH($A28,'Registro de respuestas'!$A$1:$A$48,0),MATCH(G$8,'Registro de respuestas'!$A$8:$AA$8,0))="—",3)))</f>
        <v>0</v>
      </c>
      <c r="H28" s="59" t="b">
        <f>IF(INDEX('Registro de respuestas'!$A$1:$AA$48,MATCH($A28,'Registro de respuestas'!$A$1:$A$48,0),MATCH(H$8,'Registro de respuestas'!$A$8:$AA$8,0))="✔",2,IF(INDEX('Registro de respuestas'!$A$1:$AA$48,MATCH($A28,'Registro de respuestas'!$A$1:$A$48,0),MATCH(H$8,'Registro de respuestas'!$A$8:$AA$8,0))="X",0,IF(INDEX('Registro de respuestas'!$A$1:$AA$48,MATCH($A28,'Registro de respuestas'!$A$1:$A$48,0),MATCH(H$8,'Registro de respuestas'!$A$8:$AA$8,0))="—",3)))</f>
        <v>0</v>
      </c>
      <c r="I28" s="59" t="b">
        <f>IF(INDEX('Registro de respuestas'!$A$1:$AA$48,MATCH($A28,'Registro de respuestas'!$A$1:$A$48,0),MATCH(I$8,'Registro de respuestas'!$A$8:$AA$8,0))="✔",2,IF(INDEX('Registro de respuestas'!$A$1:$AA$48,MATCH($A28,'Registro de respuestas'!$A$1:$A$48,0),MATCH(I$8,'Registro de respuestas'!$A$8:$AA$8,0))="X",0,IF(INDEX('Registro de respuestas'!$A$1:$AA$48,MATCH($A28,'Registro de respuestas'!$A$1:$A$48,0),MATCH(I$8,'Registro de respuestas'!$A$8:$AA$8,0))="—",3)))</f>
        <v>0</v>
      </c>
      <c r="J28" s="59" t="b">
        <f>IF(INDEX('Registro de respuestas'!$A$1:$AA$48,MATCH($A28,'Registro de respuestas'!$A$1:$A$48,0),MATCH(J$8,'Registro de respuestas'!$A$8:$AA$8,0))="✔",2,IF(INDEX('Registro de respuestas'!$A$1:$AA$48,MATCH($A28,'Registro de respuestas'!$A$1:$A$48,0),MATCH(J$8,'Registro de respuestas'!$A$8:$AA$8,0))="X",0,IF(INDEX('Registro de respuestas'!$A$1:$AA$48,MATCH($A28,'Registro de respuestas'!$A$1:$A$48,0),MATCH(J$8,'Registro de respuestas'!$A$8:$AA$8,0))="—",3)))</f>
        <v>0</v>
      </c>
      <c r="K28" s="59" t="b">
        <f>IF(INDEX('Registro de respuestas'!$A$1:$AA$48,MATCH($A28,'Registro de respuestas'!$A$1:$A$48,0),MATCH(K$8,'Registro de respuestas'!$A$8:$AA$8,0))="✔",2,IF(INDEX('Registro de respuestas'!$A$1:$AA$48,MATCH($A28,'Registro de respuestas'!$A$1:$A$48,0),MATCH(K$8,'Registro de respuestas'!$A$8:$AA$8,0))="X",0,IF(INDEX('Registro de respuestas'!$A$1:$AA$48,MATCH($A28,'Registro de respuestas'!$A$1:$A$48,0),MATCH(K$8,'Registro de respuestas'!$A$8:$AA$8,0))="—",3)))</f>
        <v>0</v>
      </c>
      <c r="L28" s="59" t="b">
        <f>IF(INDEX('Registro de respuestas'!$A$1:$AA$48,MATCH($A28,'Registro de respuestas'!$A$1:$A$48,0),MATCH(L$8,'Registro de respuestas'!$A$8:$AA$8,0))="✔",2,IF(INDEX('Registro de respuestas'!$A$1:$AA$48,MATCH($A28,'Registro de respuestas'!$A$1:$A$48,0),MATCH(L$8,'Registro de respuestas'!$A$8:$AA$8,0))="X",0,IF(INDEX('Registro de respuestas'!$A$1:$AA$48,MATCH($A28,'Registro de respuestas'!$A$1:$A$48,0),MATCH(L$8,'Registro de respuestas'!$A$8:$AA$8,0))="—",3)))</f>
        <v>0</v>
      </c>
      <c r="M28" s="59" t="b">
        <f>IF(INDEX('Registro de respuestas'!$A$1:$AA$48,MATCH($A28,'Registro de respuestas'!$A$1:$A$48,0),MATCH(M$8,'Registro de respuestas'!$A$8:$AA$8,0))="✔",2,IF(INDEX('Registro de respuestas'!$A$1:$AA$48,MATCH($A28,'Registro de respuestas'!$A$1:$A$48,0),MATCH(M$8,'Registro de respuestas'!$A$8:$AA$8,0))="X",0,IF(INDEX('Registro de respuestas'!$A$1:$AA$48,MATCH($A28,'Registro de respuestas'!$A$1:$A$48,0),MATCH(M$8,'Registro de respuestas'!$A$8:$AA$8,0))="—",3)))</f>
        <v>0</v>
      </c>
      <c r="N28" s="59" t="b">
        <f>IF(INDEX('Registro de respuestas'!$A$1:$AA$48,MATCH($A28,'Registro de respuestas'!$A$1:$A$48,0),MATCH(N$8,'Registro de respuestas'!$A$8:$AA$8,0))="✔",2,IF(INDEX('Registro de respuestas'!$A$1:$AA$48,MATCH($A28,'Registro de respuestas'!$A$1:$A$48,0),MATCH(N$8,'Registro de respuestas'!$A$8:$AA$8,0))="X",0,IF(INDEX('Registro de respuestas'!$A$1:$AA$48,MATCH($A28,'Registro de respuestas'!$A$1:$A$48,0),MATCH(N$8,'Registro de respuestas'!$A$8:$AA$8,0))="—",3)))</f>
        <v>0</v>
      </c>
      <c r="O28" s="59" t="b">
        <f>IF(INDEX('Registro de respuestas'!$A$1:$AA$48,MATCH($A28,'Registro de respuestas'!$A$1:$A$48,0),MATCH(O$8,'Registro de respuestas'!$A$8:$AA$8,0))="✔",2,IF(INDEX('Registro de respuestas'!$A$1:$AA$48,MATCH($A28,'Registro de respuestas'!$A$1:$A$48,0),MATCH(O$8,'Registro de respuestas'!$A$8:$AA$8,0))="X",0,IF(INDEX('Registro de respuestas'!$A$1:$AA$48,MATCH($A28,'Registro de respuestas'!$A$1:$A$48,0),MATCH(O$8,'Registro de respuestas'!$A$8:$AA$8,0))="—",3)))</f>
        <v>0</v>
      </c>
      <c r="P28" s="140" t="b">
        <f>IF(INDEX('Registro de respuestas'!$A$1:$AA$48,MATCH($A28,'Registro de respuestas'!$A$1:$A$48,0),MATCH(P$8,'Registro de respuestas'!$A$8:$AA$8,0))="✔",2,IF(INDEX('Registro de respuestas'!$A$1:$AA$48,MATCH($A28,'Registro de respuestas'!$A$1:$A$48,0),MATCH(P$8,'Registro de respuestas'!$A$8:$AA$8,0))="X",0,IF(INDEX('Registro de respuestas'!$A$1:$AA$48,MATCH($A28,'Registro de respuestas'!$A$1:$A$48,0),MATCH(P$8,'Registro de respuestas'!$A$8:$AA$8,0))="—",3)))</f>
        <v>0</v>
      </c>
      <c r="Q28" s="60" t="b">
        <f>IF(INDEX('Registro de respuestas'!$A$1:$AA$48,MATCH($A28,'Registro de respuestas'!$A$1:$A$48,0),MATCH(Q$8,'Registro de respuestas'!$A$8:$AA$8,0))="✔",2,IF(INDEX('Registro de respuestas'!$A$1:$AA$48,MATCH($A28,'Registro de respuestas'!$A$1:$A$48,0),MATCH(Q$8,'Registro de respuestas'!$A$8:$AA$8,0))="X",0,IF(INDEX('Registro de respuestas'!$A$1:$AA$48,MATCH($A28,'Registro de respuestas'!$A$1:$A$48,0),MATCH(Q$8,'Registro de respuestas'!$A$8:$AA$8,0))="—",3)))</f>
        <v>0</v>
      </c>
      <c r="R28" s="59" t="b">
        <f>IF(INDEX('Registro de respuestas'!$A$1:$AA$48,MATCH($A28,'Registro de respuestas'!$A$1:$A$48,0),MATCH(R$8,'Registro de respuestas'!$A$8:$AA$8,0))="✔",2,IF(INDEX('Registro de respuestas'!$A$1:$AA$48,MATCH($A28,'Registro de respuestas'!$A$1:$A$48,0),MATCH(R$8,'Registro de respuestas'!$A$8:$AA$8,0))="X",0,IF(INDEX('Registro de respuestas'!$A$1:$AA$48,MATCH($A28,'Registro de respuestas'!$A$1:$A$48,0),MATCH(R$8,'Registro de respuestas'!$A$8:$AA$8,0))="—",3)))</f>
        <v>0</v>
      </c>
      <c r="S28" s="59" t="b">
        <f>IF(INDEX('Registro de respuestas'!$A$1:$AA$48,MATCH($A28,'Registro de respuestas'!$A$1:$A$48,0),MATCH(S$8,'Registro de respuestas'!$A$8:$AA$8,0))="✔",2,IF(INDEX('Registro de respuestas'!$A$1:$AA$48,MATCH($A28,'Registro de respuestas'!$A$1:$A$48,0),MATCH(S$8,'Registro de respuestas'!$A$8:$AA$8,0))="X",0,IF(INDEX('Registro de respuestas'!$A$1:$AA$48,MATCH($A28,'Registro de respuestas'!$A$1:$A$48,0),MATCH(S$8,'Registro de respuestas'!$A$8:$AA$8,0))="—",3)))</f>
        <v>0</v>
      </c>
      <c r="T28" s="59" t="b">
        <f>IF(INDEX('Registro de respuestas'!$A$1:$AA$48,MATCH($A28,'Registro de respuestas'!$A$1:$A$48,0),MATCH(T$8,'Registro de respuestas'!$A$8:$AA$8,0))="✔",2,IF(INDEX('Registro de respuestas'!$A$1:$AA$48,MATCH($A28,'Registro de respuestas'!$A$1:$A$48,0),MATCH(T$8,'Registro de respuestas'!$A$8:$AA$8,0))="X",0,IF(INDEX('Registro de respuestas'!$A$1:$AA$48,MATCH($A28,'Registro de respuestas'!$A$1:$A$48,0),MATCH(T$8,'Registro de respuestas'!$A$8:$AA$8,0))="—",3)))</f>
        <v>0</v>
      </c>
      <c r="U28" s="59" t="b">
        <f>IF(INDEX('Registro de respuestas'!$A$1:$AA$48,MATCH($A28,'Registro de respuestas'!$A$1:$A$48,0),MATCH(U$8,'Registro de respuestas'!$A$8:$AA$8,0))="✔",2,IF(INDEX('Registro de respuestas'!$A$1:$AA$48,MATCH($A28,'Registro de respuestas'!$A$1:$A$48,0),MATCH(U$8,'Registro de respuestas'!$A$8:$AA$8,0))="X",0,IF(INDEX('Registro de respuestas'!$A$1:$AA$48,MATCH($A28,'Registro de respuestas'!$A$1:$A$48,0),MATCH(U$8,'Registro de respuestas'!$A$8:$AA$8,0))="—",3)))</f>
        <v>0</v>
      </c>
      <c r="V28" s="61" t="b">
        <f>IF(INDEX('Registro de respuestas'!$A$1:$AA$48,MATCH($A28,'Registro de respuestas'!$A$1:$A$48,0),MATCH(V$8,'Registro de respuestas'!$A$8:$AA$8,0))="✔",2,IF(INDEX('Registro de respuestas'!$A$1:$AA$48,MATCH($A28,'Registro de respuestas'!$A$1:$A$48,0),MATCH(V$8,'Registro de respuestas'!$A$8:$AA$8,0))="X",0,IF(INDEX('Registro de respuestas'!$A$1:$AA$48,MATCH($A28,'Registro de respuestas'!$A$1:$A$48,0),MATCH(V$8,'Registro de respuestas'!$A$8:$AA$8,0))="—",3)))</f>
        <v>0</v>
      </c>
      <c r="W28" s="143" t="b">
        <f>IF(INDEX('Registro de respuestas'!$A$1:$AA$48,MATCH($A28,'Registro de respuestas'!$A$1:$A$48,0),MATCH(W$8,'Registro de respuestas'!$A$8:$AA$8,0))="✔",2,IF(INDEX('Registro de respuestas'!$A$1:$AA$48,MATCH($A28,'Registro de respuestas'!$A$1:$A$48,0),MATCH(W$8,'Registro de respuestas'!$A$8:$AA$8,0))="X",0,IF(INDEX('Registro de respuestas'!$A$1:$AA$48,MATCH($A28,'Registro de respuestas'!$A$1:$A$48,0),MATCH(W$8,'Registro de respuestas'!$A$8:$AA$8,0))="—",3)))</f>
        <v>0</v>
      </c>
      <c r="X28" s="59" t="b">
        <f>IF(INDEX('Registro de respuestas'!$A$1:$AA$48,MATCH($A28,'Registro de respuestas'!$A$1:$A$48,0),MATCH(X$8,'Registro de respuestas'!$A$8:$AA$8,0))="✔",2,IF(INDEX('Registro de respuestas'!$A$1:$AA$48,MATCH($A28,'Registro de respuestas'!$A$1:$A$48,0),MATCH(X$8,'Registro de respuestas'!$A$8:$AA$8,0))="X",0,IF(INDEX('Registro de respuestas'!$A$1:$AA$48,MATCH($A28,'Registro de respuestas'!$A$1:$A$48,0),MATCH(X$8,'Registro de respuestas'!$A$8:$AA$8,0))="—",3)))</f>
        <v>0</v>
      </c>
      <c r="Y28" s="59" t="b">
        <f>IF(INDEX('Registro de respuestas'!$A$1:$AA$48,MATCH($A28,'Registro de respuestas'!$A$1:$A$48,0),MATCH(Y$8,'Registro de respuestas'!$A$8:$AA$8,0))="✔",2,IF(INDEX('Registro de respuestas'!$A$1:$AA$48,MATCH($A28,'Registro de respuestas'!$A$1:$A$48,0),MATCH(Y$8,'Registro de respuestas'!$A$8:$AA$8,0))="X",0,IF(INDEX('Registro de respuestas'!$A$1:$AA$48,MATCH($A28,'Registro de respuestas'!$A$1:$A$48,0),MATCH(Y$8,'Registro de respuestas'!$A$8:$AA$8,0))="—",3)))</f>
        <v>0</v>
      </c>
      <c r="Z28" s="61" t="b">
        <f>IF(INDEX('Registro de respuestas'!$A$1:$AA$48,MATCH($A28,'Registro de respuestas'!$A$1:$A$48,0),MATCH(Z$8,'Registro de respuestas'!$A$8:$AA$8,0))="✔",2,IF(INDEX('Registro de respuestas'!$A$1:$AA$48,MATCH($A28,'Registro de respuestas'!$A$1:$A$48,0),MATCH(Z$8,'Registro de respuestas'!$A$8:$AA$8,0))="X",0,IF(INDEX('Registro de respuestas'!$A$1:$AA$48,MATCH($A28,'Registro de respuestas'!$A$1:$A$48,0),MATCH(Z$8,'Registro de respuestas'!$A$8:$AA$8,0))="—",3)))</f>
        <v>0</v>
      </c>
      <c r="AA28" s="34" t="str">
        <f>'Registro de respuestas'!AB28</f>
        <v/>
      </c>
      <c r="AB28" s="31" t="str">
        <f>'Registro de respuestas'!AC28</f>
        <v/>
      </c>
      <c r="AC28" s="34" t="str">
        <f>'Registro de respuestas'!AD28</f>
        <v/>
      </c>
    </row>
    <row r="29" spans="1:29" ht="13.4" customHeight="1" x14ac:dyDescent="0.35">
      <c r="A29" s="57">
        <v>21</v>
      </c>
      <c r="B29" s="225" t="str">
        <f>IF('Registro de respuestas'!B29="","",'Registro de respuestas'!B29)</f>
        <v/>
      </c>
      <c r="C29" s="143" t="b">
        <f>IF(INDEX('Registro de respuestas'!$A$1:$AA$48,MATCH($A29,'Registro de respuestas'!$A$1:$A$48,0),MATCH(C$8,'Registro de respuestas'!$A$8:$AA$8,0))="✔",2,IF(INDEX('Registro de respuestas'!$A$1:$AA$48,MATCH($A29,'Registro de respuestas'!$A$1:$A$48,0),MATCH(C$8,'Registro de respuestas'!$A$8:$AA$8,0))="X",0,IF(INDEX('Registro de respuestas'!$A$1:$AA$48,MATCH($A29,'Registro de respuestas'!$A$1:$A$48,0),MATCH(C$8,'Registro de respuestas'!$A$8:$AA$8,0))="—",3)))</f>
        <v>0</v>
      </c>
      <c r="D29" s="59" t="b">
        <f>IF(INDEX('Registro de respuestas'!$A$1:$AA$48,MATCH($A29,'Registro de respuestas'!$A$1:$A$48,0),MATCH(D$8,'Registro de respuestas'!$A$8:$AA$8,0))="✔",2,IF(INDEX('Registro de respuestas'!$A$1:$AA$48,MATCH($A29,'Registro de respuestas'!$A$1:$A$48,0),MATCH(D$8,'Registro de respuestas'!$A$8:$AA$8,0))="X",0,IF(INDEX('Registro de respuestas'!$A$1:$AA$48,MATCH($A29,'Registro de respuestas'!$A$1:$A$48,0),MATCH(D$8,'Registro de respuestas'!$A$8:$AA$8,0))="—",3)))</f>
        <v>0</v>
      </c>
      <c r="E29" s="59" t="b">
        <f>IF(INDEX('Registro de respuestas'!$A$1:$AA$48,MATCH($A29,'Registro de respuestas'!$A$1:$A$48,0),MATCH(E$8,'Registro de respuestas'!$A$8:$AA$8,0))="✔",2,IF(INDEX('Registro de respuestas'!$A$1:$AA$48,MATCH($A29,'Registro de respuestas'!$A$1:$A$48,0),MATCH(E$8,'Registro de respuestas'!$A$8:$AA$8,0))="X",0,IF(INDEX('Registro de respuestas'!$A$1:$AA$48,MATCH($A29,'Registro de respuestas'!$A$1:$A$48,0),MATCH(E$8,'Registro de respuestas'!$A$8:$AA$8,0))="—",3)))</f>
        <v>0</v>
      </c>
      <c r="F29" s="59" t="b">
        <f>IF(INDEX('Registro de respuestas'!$A$1:$AA$48,MATCH($A29,'Registro de respuestas'!$A$1:$A$48,0),MATCH(F$8,'Registro de respuestas'!$A$8:$AA$8,0))="✔",2,IF(INDEX('Registro de respuestas'!$A$1:$AA$48,MATCH($A29,'Registro de respuestas'!$A$1:$A$48,0),MATCH(F$8,'Registro de respuestas'!$A$8:$AA$8,0))="X",0,IF(INDEX('Registro de respuestas'!$A$1:$AA$48,MATCH($A29,'Registro de respuestas'!$A$1:$A$48,0),MATCH(F$8,'Registro de respuestas'!$A$8:$AA$8,0))="—",3)))</f>
        <v>0</v>
      </c>
      <c r="G29" s="59" t="b">
        <f>IF(INDEX('Registro de respuestas'!$A$1:$AA$48,MATCH($A29,'Registro de respuestas'!$A$1:$A$48,0),MATCH(G$8,'Registro de respuestas'!$A$8:$AA$8,0))="✔",2,IF(INDEX('Registro de respuestas'!$A$1:$AA$48,MATCH($A29,'Registro de respuestas'!$A$1:$A$48,0),MATCH(G$8,'Registro de respuestas'!$A$8:$AA$8,0))="X",0,IF(INDEX('Registro de respuestas'!$A$1:$AA$48,MATCH($A29,'Registro de respuestas'!$A$1:$A$48,0),MATCH(G$8,'Registro de respuestas'!$A$8:$AA$8,0))="—",3)))</f>
        <v>0</v>
      </c>
      <c r="H29" s="59" t="b">
        <f>IF(INDEX('Registro de respuestas'!$A$1:$AA$48,MATCH($A29,'Registro de respuestas'!$A$1:$A$48,0),MATCH(H$8,'Registro de respuestas'!$A$8:$AA$8,0))="✔",2,IF(INDEX('Registro de respuestas'!$A$1:$AA$48,MATCH($A29,'Registro de respuestas'!$A$1:$A$48,0),MATCH(H$8,'Registro de respuestas'!$A$8:$AA$8,0))="X",0,IF(INDEX('Registro de respuestas'!$A$1:$AA$48,MATCH($A29,'Registro de respuestas'!$A$1:$A$48,0),MATCH(H$8,'Registro de respuestas'!$A$8:$AA$8,0))="—",3)))</f>
        <v>0</v>
      </c>
      <c r="I29" s="59" t="b">
        <f>IF(INDEX('Registro de respuestas'!$A$1:$AA$48,MATCH($A29,'Registro de respuestas'!$A$1:$A$48,0),MATCH(I$8,'Registro de respuestas'!$A$8:$AA$8,0))="✔",2,IF(INDEX('Registro de respuestas'!$A$1:$AA$48,MATCH($A29,'Registro de respuestas'!$A$1:$A$48,0),MATCH(I$8,'Registro de respuestas'!$A$8:$AA$8,0))="X",0,IF(INDEX('Registro de respuestas'!$A$1:$AA$48,MATCH($A29,'Registro de respuestas'!$A$1:$A$48,0),MATCH(I$8,'Registro de respuestas'!$A$8:$AA$8,0))="—",3)))</f>
        <v>0</v>
      </c>
      <c r="J29" s="59" t="b">
        <f>IF(INDEX('Registro de respuestas'!$A$1:$AA$48,MATCH($A29,'Registro de respuestas'!$A$1:$A$48,0),MATCH(J$8,'Registro de respuestas'!$A$8:$AA$8,0))="✔",2,IF(INDEX('Registro de respuestas'!$A$1:$AA$48,MATCH($A29,'Registro de respuestas'!$A$1:$A$48,0),MATCH(J$8,'Registro de respuestas'!$A$8:$AA$8,0))="X",0,IF(INDEX('Registro de respuestas'!$A$1:$AA$48,MATCH($A29,'Registro de respuestas'!$A$1:$A$48,0),MATCH(J$8,'Registro de respuestas'!$A$8:$AA$8,0))="—",3)))</f>
        <v>0</v>
      </c>
      <c r="K29" s="59" t="b">
        <f>IF(INDEX('Registro de respuestas'!$A$1:$AA$48,MATCH($A29,'Registro de respuestas'!$A$1:$A$48,0),MATCH(K$8,'Registro de respuestas'!$A$8:$AA$8,0))="✔",2,IF(INDEX('Registro de respuestas'!$A$1:$AA$48,MATCH($A29,'Registro de respuestas'!$A$1:$A$48,0),MATCH(K$8,'Registro de respuestas'!$A$8:$AA$8,0))="X",0,IF(INDEX('Registro de respuestas'!$A$1:$AA$48,MATCH($A29,'Registro de respuestas'!$A$1:$A$48,0),MATCH(K$8,'Registro de respuestas'!$A$8:$AA$8,0))="—",3)))</f>
        <v>0</v>
      </c>
      <c r="L29" s="59" t="b">
        <f>IF(INDEX('Registro de respuestas'!$A$1:$AA$48,MATCH($A29,'Registro de respuestas'!$A$1:$A$48,0),MATCH(L$8,'Registro de respuestas'!$A$8:$AA$8,0))="✔",2,IF(INDEX('Registro de respuestas'!$A$1:$AA$48,MATCH($A29,'Registro de respuestas'!$A$1:$A$48,0),MATCH(L$8,'Registro de respuestas'!$A$8:$AA$8,0))="X",0,IF(INDEX('Registro de respuestas'!$A$1:$AA$48,MATCH($A29,'Registro de respuestas'!$A$1:$A$48,0),MATCH(L$8,'Registro de respuestas'!$A$8:$AA$8,0))="—",3)))</f>
        <v>0</v>
      </c>
      <c r="M29" s="59" t="b">
        <f>IF(INDEX('Registro de respuestas'!$A$1:$AA$48,MATCH($A29,'Registro de respuestas'!$A$1:$A$48,0),MATCH(M$8,'Registro de respuestas'!$A$8:$AA$8,0))="✔",2,IF(INDEX('Registro de respuestas'!$A$1:$AA$48,MATCH($A29,'Registro de respuestas'!$A$1:$A$48,0),MATCH(M$8,'Registro de respuestas'!$A$8:$AA$8,0))="X",0,IF(INDEX('Registro de respuestas'!$A$1:$AA$48,MATCH($A29,'Registro de respuestas'!$A$1:$A$48,0),MATCH(M$8,'Registro de respuestas'!$A$8:$AA$8,0))="—",3)))</f>
        <v>0</v>
      </c>
      <c r="N29" s="59" t="b">
        <f>IF(INDEX('Registro de respuestas'!$A$1:$AA$48,MATCH($A29,'Registro de respuestas'!$A$1:$A$48,0),MATCH(N$8,'Registro de respuestas'!$A$8:$AA$8,0))="✔",2,IF(INDEX('Registro de respuestas'!$A$1:$AA$48,MATCH($A29,'Registro de respuestas'!$A$1:$A$48,0),MATCH(N$8,'Registro de respuestas'!$A$8:$AA$8,0))="X",0,IF(INDEX('Registro de respuestas'!$A$1:$AA$48,MATCH($A29,'Registro de respuestas'!$A$1:$A$48,0),MATCH(N$8,'Registro de respuestas'!$A$8:$AA$8,0))="—",3)))</f>
        <v>0</v>
      </c>
      <c r="O29" s="59" t="b">
        <f>IF(INDEX('Registro de respuestas'!$A$1:$AA$48,MATCH($A29,'Registro de respuestas'!$A$1:$A$48,0),MATCH(O$8,'Registro de respuestas'!$A$8:$AA$8,0))="✔",2,IF(INDEX('Registro de respuestas'!$A$1:$AA$48,MATCH($A29,'Registro de respuestas'!$A$1:$A$48,0),MATCH(O$8,'Registro de respuestas'!$A$8:$AA$8,0))="X",0,IF(INDEX('Registro de respuestas'!$A$1:$AA$48,MATCH($A29,'Registro de respuestas'!$A$1:$A$48,0),MATCH(O$8,'Registro de respuestas'!$A$8:$AA$8,0))="—",3)))</f>
        <v>0</v>
      </c>
      <c r="P29" s="140" t="b">
        <f>IF(INDEX('Registro de respuestas'!$A$1:$AA$48,MATCH($A29,'Registro de respuestas'!$A$1:$A$48,0),MATCH(P$8,'Registro de respuestas'!$A$8:$AA$8,0))="✔",2,IF(INDEX('Registro de respuestas'!$A$1:$AA$48,MATCH($A29,'Registro de respuestas'!$A$1:$A$48,0),MATCH(P$8,'Registro de respuestas'!$A$8:$AA$8,0))="X",0,IF(INDEX('Registro de respuestas'!$A$1:$AA$48,MATCH($A29,'Registro de respuestas'!$A$1:$A$48,0),MATCH(P$8,'Registro de respuestas'!$A$8:$AA$8,0))="—",3)))</f>
        <v>0</v>
      </c>
      <c r="Q29" s="60" t="b">
        <f>IF(INDEX('Registro de respuestas'!$A$1:$AA$48,MATCH($A29,'Registro de respuestas'!$A$1:$A$48,0),MATCH(Q$8,'Registro de respuestas'!$A$8:$AA$8,0))="✔",2,IF(INDEX('Registro de respuestas'!$A$1:$AA$48,MATCH($A29,'Registro de respuestas'!$A$1:$A$48,0),MATCH(Q$8,'Registro de respuestas'!$A$8:$AA$8,0))="X",0,IF(INDEX('Registro de respuestas'!$A$1:$AA$48,MATCH($A29,'Registro de respuestas'!$A$1:$A$48,0),MATCH(Q$8,'Registro de respuestas'!$A$8:$AA$8,0))="—",3)))</f>
        <v>0</v>
      </c>
      <c r="R29" s="59" t="b">
        <f>IF(INDEX('Registro de respuestas'!$A$1:$AA$48,MATCH($A29,'Registro de respuestas'!$A$1:$A$48,0),MATCH(R$8,'Registro de respuestas'!$A$8:$AA$8,0))="✔",2,IF(INDEX('Registro de respuestas'!$A$1:$AA$48,MATCH($A29,'Registro de respuestas'!$A$1:$A$48,0),MATCH(R$8,'Registro de respuestas'!$A$8:$AA$8,0))="X",0,IF(INDEX('Registro de respuestas'!$A$1:$AA$48,MATCH($A29,'Registro de respuestas'!$A$1:$A$48,0),MATCH(R$8,'Registro de respuestas'!$A$8:$AA$8,0))="—",3)))</f>
        <v>0</v>
      </c>
      <c r="S29" s="59" t="b">
        <f>IF(INDEX('Registro de respuestas'!$A$1:$AA$48,MATCH($A29,'Registro de respuestas'!$A$1:$A$48,0),MATCH(S$8,'Registro de respuestas'!$A$8:$AA$8,0))="✔",2,IF(INDEX('Registro de respuestas'!$A$1:$AA$48,MATCH($A29,'Registro de respuestas'!$A$1:$A$48,0),MATCH(S$8,'Registro de respuestas'!$A$8:$AA$8,0))="X",0,IF(INDEX('Registro de respuestas'!$A$1:$AA$48,MATCH($A29,'Registro de respuestas'!$A$1:$A$48,0),MATCH(S$8,'Registro de respuestas'!$A$8:$AA$8,0))="—",3)))</f>
        <v>0</v>
      </c>
      <c r="T29" s="59" t="b">
        <f>IF(INDEX('Registro de respuestas'!$A$1:$AA$48,MATCH($A29,'Registro de respuestas'!$A$1:$A$48,0),MATCH(T$8,'Registro de respuestas'!$A$8:$AA$8,0))="✔",2,IF(INDEX('Registro de respuestas'!$A$1:$AA$48,MATCH($A29,'Registro de respuestas'!$A$1:$A$48,0),MATCH(T$8,'Registro de respuestas'!$A$8:$AA$8,0))="X",0,IF(INDEX('Registro de respuestas'!$A$1:$AA$48,MATCH($A29,'Registro de respuestas'!$A$1:$A$48,0),MATCH(T$8,'Registro de respuestas'!$A$8:$AA$8,0))="—",3)))</f>
        <v>0</v>
      </c>
      <c r="U29" s="59" t="b">
        <f>IF(INDEX('Registro de respuestas'!$A$1:$AA$48,MATCH($A29,'Registro de respuestas'!$A$1:$A$48,0),MATCH(U$8,'Registro de respuestas'!$A$8:$AA$8,0))="✔",2,IF(INDEX('Registro de respuestas'!$A$1:$AA$48,MATCH($A29,'Registro de respuestas'!$A$1:$A$48,0),MATCH(U$8,'Registro de respuestas'!$A$8:$AA$8,0))="X",0,IF(INDEX('Registro de respuestas'!$A$1:$AA$48,MATCH($A29,'Registro de respuestas'!$A$1:$A$48,0),MATCH(U$8,'Registro de respuestas'!$A$8:$AA$8,0))="—",3)))</f>
        <v>0</v>
      </c>
      <c r="V29" s="61" t="b">
        <f>IF(INDEX('Registro de respuestas'!$A$1:$AA$48,MATCH($A29,'Registro de respuestas'!$A$1:$A$48,0),MATCH(V$8,'Registro de respuestas'!$A$8:$AA$8,0))="✔",2,IF(INDEX('Registro de respuestas'!$A$1:$AA$48,MATCH($A29,'Registro de respuestas'!$A$1:$A$48,0),MATCH(V$8,'Registro de respuestas'!$A$8:$AA$8,0))="X",0,IF(INDEX('Registro de respuestas'!$A$1:$AA$48,MATCH($A29,'Registro de respuestas'!$A$1:$A$48,0),MATCH(V$8,'Registro de respuestas'!$A$8:$AA$8,0))="—",3)))</f>
        <v>0</v>
      </c>
      <c r="W29" s="143" t="b">
        <f>IF(INDEX('Registro de respuestas'!$A$1:$AA$48,MATCH($A29,'Registro de respuestas'!$A$1:$A$48,0),MATCH(W$8,'Registro de respuestas'!$A$8:$AA$8,0))="✔",2,IF(INDEX('Registro de respuestas'!$A$1:$AA$48,MATCH($A29,'Registro de respuestas'!$A$1:$A$48,0),MATCH(W$8,'Registro de respuestas'!$A$8:$AA$8,0))="X",0,IF(INDEX('Registro de respuestas'!$A$1:$AA$48,MATCH($A29,'Registro de respuestas'!$A$1:$A$48,0),MATCH(W$8,'Registro de respuestas'!$A$8:$AA$8,0))="—",3)))</f>
        <v>0</v>
      </c>
      <c r="X29" s="59" t="b">
        <f>IF(INDEX('Registro de respuestas'!$A$1:$AA$48,MATCH($A29,'Registro de respuestas'!$A$1:$A$48,0),MATCH(X$8,'Registro de respuestas'!$A$8:$AA$8,0))="✔",2,IF(INDEX('Registro de respuestas'!$A$1:$AA$48,MATCH($A29,'Registro de respuestas'!$A$1:$A$48,0),MATCH(X$8,'Registro de respuestas'!$A$8:$AA$8,0))="X",0,IF(INDEX('Registro de respuestas'!$A$1:$AA$48,MATCH($A29,'Registro de respuestas'!$A$1:$A$48,0),MATCH(X$8,'Registro de respuestas'!$A$8:$AA$8,0))="—",3)))</f>
        <v>0</v>
      </c>
      <c r="Y29" s="59" t="b">
        <f>IF(INDEX('Registro de respuestas'!$A$1:$AA$48,MATCH($A29,'Registro de respuestas'!$A$1:$A$48,0),MATCH(Y$8,'Registro de respuestas'!$A$8:$AA$8,0))="✔",2,IF(INDEX('Registro de respuestas'!$A$1:$AA$48,MATCH($A29,'Registro de respuestas'!$A$1:$A$48,0),MATCH(Y$8,'Registro de respuestas'!$A$8:$AA$8,0))="X",0,IF(INDEX('Registro de respuestas'!$A$1:$AA$48,MATCH($A29,'Registro de respuestas'!$A$1:$A$48,0),MATCH(Y$8,'Registro de respuestas'!$A$8:$AA$8,0))="—",3)))</f>
        <v>0</v>
      </c>
      <c r="Z29" s="61" t="b">
        <f>IF(INDEX('Registro de respuestas'!$A$1:$AA$48,MATCH($A29,'Registro de respuestas'!$A$1:$A$48,0),MATCH(Z$8,'Registro de respuestas'!$A$8:$AA$8,0))="✔",2,IF(INDEX('Registro de respuestas'!$A$1:$AA$48,MATCH($A29,'Registro de respuestas'!$A$1:$A$48,0),MATCH(Z$8,'Registro de respuestas'!$A$8:$AA$8,0))="X",0,IF(INDEX('Registro de respuestas'!$A$1:$AA$48,MATCH($A29,'Registro de respuestas'!$A$1:$A$48,0),MATCH(Z$8,'Registro de respuestas'!$A$8:$AA$8,0))="—",3)))</f>
        <v>0</v>
      </c>
      <c r="AA29" s="34" t="str">
        <f>'Registro de respuestas'!AB29</f>
        <v/>
      </c>
      <c r="AB29" s="31" t="str">
        <f>'Registro de respuestas'!AC29</f>
        <v/>
      </c>
      <c r="AC29" s="34" t="str">
        <f>'Registro de respuestas'!AD29</f>
        <v/>
      </c>
    </row>
    <row r="30" spans="1:29" ht="13.4" customHeight="1" x14ac:dyDescent="0.35">
      <c r="A30" s="57">
        <v>22</v>
      </c>
      <c r="B30" s="225" t="str">
        <f>IF('Registro de respuestas'!B30="","",'Registro de respuestas'!B30)</f>
        <v/>
      </c>
      <c r="C30" s="143" t="b">
        <f>IF(INDEX('Registro de respuestas'!$A$1:$AA$48,MATCH($A30,'Registro de respuestas'!$A$1:$A$48,0),MATCH(C$8,'Registro de respuestas'!$A$8:$AA$8,0))="✔",2,IF(INDEX('Registro de respuestas'!$A$1:$AA$48,MATCH($A30,'Registro de respuestas'!$A$1:$A$48,0),MATCH(C$8,'Registro de respuestas'!$A$8:$AA$8,0))="X",0,IF(INDEX('Registro de respuestas'!$A$1:$AA$48,MATCH($A30,'Registro de respuestas'!$A$1:$A$48,0),MATCH(C$8,'Registro de respuestas'!$A$8:$AA$8,0))="—",3)))</f>
        <v>0</v>
      </c>
      <c r="D30" s="59" t="b">
        <f>IF(INDEX('Registro de respuestas'!$A$1:$AA$48,MATCH($A30,'Registro de respuestas'!$A$1:$A$48,0),MATCH(D$8,'Registro de respuestas'!$A$8:$AA$8,0))="✔",2,IF(INDEX('Registro de respuestas'!$A$1:$AA$48,MATCH($A30,'Registro de respuestas'!$A$1:$A$48,0),MATCH(D$8,'Registro de respuestas'!$A$8:$AA$8,0))="X",0,IF(INDEX('Registro de respuestas'!$A$1:$AA$48,MATCH($A30,'Registro de respuestas'!$A$1:$A$48,0),MATCH(D$8,'Registro de respuestas'!$A$8:$AA$8,0))="—",3)))</f>
        <v>0</v>
      </c>
      <c r="E30" s="59" t="b">
        <f>IF(INDEX('Registro de respuestas'!$A$1:$AA$48,MATCH($A30,'Registro de respuestas'!$A$1:$A$48,0),MATCH(E$8,'Registro de respuestas'!$A$8:$AA$8,0))="✔",2,IF(INDEX('Registro de respuestas'!$A$1:$AA$48,MATCH($A30,'Registro de respuestas'!$A$1:$A$48,0),MATCH(E$8,'Registro de respuestas'!$A$8:$AA$8,0))="X",0,IF(INDEX('Registro de respuestas'!$A$1:$AA$48,MATCH($A30,'Registro de respuestas'!$A$1:$A$48,0),MATCH(E$8,'Registro de respuestas'!$A$8:$AA$8,0))="—",3)))</f>
        <v>0</v>
      </c>
      <c r="F30" s="59" t="b">
        <f>IF(INDEX('Registro de respuestas'!$A$1:$AA$48,MATCH($A30,'Registro de respuestas'!$A$1:$A$48,0),MATCH(F$8,'Registro de respuestas'!$A$8:$AA$8,0))="✔",2,IF(INDEX('Registro de respuestas'!$A$1:$AA$48,MATCH($A30,'Registro de respuestas'!$A$1:$A$48,0),MATCH(F$8,'Registro de respuestas'!$A$8:$AA$8,0))="X",0,IF(INDEX('Registro de respuestas'!$A$1:$AA$48,MATCH($A30,'Registro de respuestas'!$A$1:$A$48,0),MATCH(F$8,'Registro de respuestas'!$A$8:$AA$8,0))="—",3)))</f>
        <v>0</v>
      </c>
      <c r="G30" s="59" t="b">
        <f>IF(INDEX('Registro de respuestas'!$A$1:$AA$48,MATCH($A30,'Registro de respuestas'!$A$1:$A$48,0),MATCH(G$8,'Registro de respuestas'!$A$8:$AA$8,0))="✔",2,IF(INDEX('Registro de respuestas'!$A$1:$AA$48,MATCH($A30,'Registro de respuestas'!$A$1:$A$48,0),MATCH(G$8,'Registro de respuestas'!$A$8:$AA$8,0))="X",0,IF(INDEX('Registro de respuestas'!$A$1:$AA$48,MATCH($A30,'Registro de respuestas'!$A$1:$A$48,0),MATCH(G$8,'Registro de respuestas'!$A$8:$AA$8,0))="—",3)))</f>
        <v>0</v>
      </c>
      <c r="H30" s="59" t="b">
        <f>IF(INDEX('Registro de respuestas'!$A$1:$AA$48,MATCH($A30,'Registro de respuestas'!$A$1:$A$48,0),MATCH(H$8,'Registro de respuestas'!$A$8:$AA$8,0))="✔",2,IF(INDEX('Registro de respuestas'!$A$1:$AA$48,MATCH($A30,'Registro de respuestas'!$A$1:$A$48,0),MATCH(H$8,'Registro de respuestas'!$A$8:$AA$8,0))="X",0,IF(INDEX('Registro de respuestas'!$A$1:$AA$48,MATCH($A30,'Registro de respuestas'!$A$1:$A$48,0),MATCH(H$8,'Registro de respuestas'!$A$8:$AA$8,0))="—",3)))</f>
        <v>0</v>
      </c>
      <c r="I30" s="59" t="b">
        <f>IF(INDEX('Registro de respuestas'!$A$1:$AA$48,MATCH($A30,'Registro de respuestas'!$A$1:$A$48,0),MATCH(I$8,'Registro de respuestas'!$A$8:$AA$8,0))="✔",2,IF(INDEX('Registro de respuestas'!$A$1:$AA$48,MATCH($A30,'Registro de respuestas'!$A$1:$A$48,0),MATCH(I$8,'Registro de respuestas'!$A$8:$AA$8,0))="X",0,IF(INDEX('Registro de respuestas'!$A$1:$AA$48,MATCH($A30,'Registro de respuestas'!$A$1:$A$48,0),MATCH(I$8,'Registro de respuestas'!$A$8:$AA$8,0))="—",3)))</f>
        <v>0</v>
      </c>
      <c r="J30" s="59" t="b">
        <f>IF(INDEX('Registro de respuestas'!$A$1:$AA$48,MATCH($A30,'Registro de respuestas'!$A$1:$A$48,0),MATCH(J$8,'Registro de respuestas'!$A$8:$AA$8,0))="✔",2,IF(INDEX('Registro de respuestas'!$A$1:$AA$48,MATCH($A30,'Registro de respuestas'!$A$1:$A$48,0),MATCH(J$8,'Registro de respuestas'!$A$8:$AA$8,0))="X",0,IF(INDEX('Registro de respuestas'!$A$1:$AA$48,MATCH($A30,'Registro de respuestas'!$A$1:$A$48,0),MATCH(J$8,'Registro de respuestas'!$A$8:$AA$8,0))="—",3)))</f>
        <v>0</v>
      </c>
      <c r="K30" s="59" t="b">
        <f>IF(INDEX('Registro de respuestas'!$A$1:$AA$48,MATCH($A30,'Registro de respuestas'!$A$1:$A$48,0),MATCH(K$8,'Registro de respuestas'!$A$8:$AA$8,0))="✔",2,IF(INDEX('Registro de respuestas'!$A$1:$AA$48,MATCH($A30,'Registro de respuestas'!$A$1:$A$48,0),MATCH(K$8,'Registro de respuestas'!$A$8:$AA$8,0))="X",0,IF(INDEX('Registro de respuestas'!$A$1:$AA$48,MATCH($A30,'Registro de respuestas'!$A$1:$A$48,0),MATCH(K$8,'Registro de respuestas'!$A$8:$AA$8,0))="—",3)))</f>
        <v>0</v>
      </c>
      <c r="L30" s="59" t="b">
        <f>IF(INDEX('Registro de respuestas'!$A$1:$AA$48,MATCH($A30,'Registro de respuestas'!$A$1:$A$48,0),MATCH(L$8,'Registro de respuestas'!$A$8:$AA$8,0))="✔",2,IF(INDEX('Registro de respuestas'!$A$1:$AA$48,MATCH($A30,'Registro de respuestas'!$A$1:$A$48,0),MATCH(L$8,'Registro de respuestas'!$A$8:$AA$8,0))="X",0,IF(INDEX('Registro de respuestas'!$A$1:$AA$48,MATCH($A30,'Registro de respuestas'!$A$1:$A$48,0),MATCH(L$8,'Registro de respuestas'!$A$8:$AA$8,0))="—",3)))</f>
        <v>0</v>
      </c>
      <c r="M30" s="59" t="b">
        <f>IF(INDEX('Registro de respuestas'!$A$1:$AA$48,MATCH($A30,'Registro de respuestas'!$A$1:$A$48,0),MATCH(M$8,'Registro de respuestas'!$A$8:$AA$8,0))="✔",2,IF(INDEX('Registro de respuestas'!$A$1:$AA$48,MATCH($A30,'Registro de respuestas'!$A$1:$A$48,0),MATCH(M$8,'Registro de respuestas'!$A$8:$AA$8,0))="X",0,IF(INDEX('Registro de respuestas'!$A$1:$AA$48,MATCH($A30,'Registro de respuestas'!$A$1:$A$48,0),MATCH(M$8,'Registro de respuestas'!$A$8:$AA$8,0))="—",3)))</f>
        <v>0</v>
      </c>
      <c r="N30" s="59" t="b">
        <f>IF(INDEX('Registro de respuestas'!$A$1:$AA$48,MATCH($A30,'Registro de respuestas'!$A$1:$A$48,0),MATCH(N$8,'Registro de respuestas'!$A$8:$AA$8,0))="✔",2,IF(INDEX('Registro de respuestas'!$A$1:$AA$48,MATCH($A30,'Registro de respuestas'!$A$1:$A$48,0),MATCH(N$8,'Registro de respuestas'!$A$8:$AA$8,0))="X",0,IF(INDEX('Registro de respuestas'!$A$1:$AA$48,MATCH($A30,'Registro de respuestas'!$A$1:$A$48,0),MATCH(N$8,'Registro de respuestas'!$A$8:$AA$8,0))="—",3)))</f>
        <v>0</v>
      </c>
      <c r="O30" s="59" t="b">
        <f>IF(INDEX('Registro de respuestas'!$A$1:$AA$48,MATCH($A30,'Registro de respuestas'!$A$1:$A$48,0),MATCH(O$8,'Registro de respuestas'!$A$8:$AA$8,0))="✔",2,IF(INDEX('Registro de respuestas'!$A$1:$AA$48,MATCH($A30,'Registro de respuestas'!$A$1:$A$48,0),MATCH(O$8,'Registro de respuestas'!$A$8:$AA$8,0))="X",0,IF(INDEX('Registro de respuestas'!$A$1:$AA$48,MATCH($A30,'Registro de respuestas'!$A$1:$A$48,0),MATCH(O$8,'Registro de respuestas'!$A$8:$AA$8,0))="—",3)))</f>
        <v>0</v>
      </c>
      <c r="P30" s="140" t="b">
        <f>IF(INDEX('Registro de respuestas'!$A$1:$AA$48,MATCH($A30,'Registro de respuestas'!$A$1:$A$48,0),MATCH(P$8,'Registro de respuestas'!$A$8:$AA$8,0))="✔",2,IF(INDEX('Registro de respuestas'!$A$1:$AA$48,MATCH($A30,'Registro de respuestas'!$A$1:$A$48,0),MATCH(P$8,'Registro de respuestas'!$A$8:$AA$8,0))="X",0,IF(INDEX('Registro de respuestas'!$A$1:$AA$48,MATCH($A30,'Registro de respuestas'!$A$1:$A$48,0),MATCH(P$8,'Registro de respuestas'!$A$8:$AA$8,0))="—",3)))</f>
        <v>0</v>
      </c>
      <c r="Q30" s="60" t="b">
        <f>IF(INDEX('Registro de respuestas'!$A$1:$AA$48,MATCH($A30,'Registro de respuestas'!$A$1:$A$48,0),MATCH(Q$8,'Registro de respuestas'!$A$8:$AA$8,0))="✔",2,IF(INDEX('Registro de respuestas'!$A$1:$AA$48,MATCH($A30,'Registro de respuestas'!$A$1:$A$48,0),MATCH(Q$8,'Registro de respuestas'!$A$8:$AA$8,0))="X",0,IF(INDEX('Registro de respuestas'!$A$1:$AA$48,MATCH($A30,'Registro de respuestas'!$A$1:$A$48,0),MATCH(Q$8,'Registro de respuestas'!$A$8:$AA$8,0))="—",3)))</f>
        <v>0</v>
      </c>
      <c r="R30" s="59" t="b">
        <f>IF(INDEX('Registro de respuestas'!$A$1:$AA$48,MATCH($A30,'Registro de respuestas'!$A$1:$A$48,0),MATCH(R$8,'Registro de respuestas'!$A$8:$AA$8,0))="✔",2,IF(INDEX('Registro de respuestas'!$A$1:$AA$48,MATCH($A30,'Registro de respuestas'!$A$1:$A$48,0),MATCH(R$8,'Registro de respuestas'!$A$8:$AA$8,0))="X",0,IF(INDEX('Registro de respuestas'!$A$1:$AA$48,MATCH($A30,'Registro de respuestas'!$A$1:$A$48,0),MATCH(R$8,'Registro de respuestas'!$A$8:$AA$8,0))="—",3)))</f>
        <v>0</v>
      </c>
      <c r="S30" s="59" t="b">
        <f>IF(INDEX('Registro de respuestas'!$A$1:$AA$48,MATCH($A30,'Registro de respuestas'!$A$1:$A$48,0),MATCH(S$8,'Registro de respuestas'!$A$8:$AA$8,0))="✔",2,IF(INDEX('Registro de respuestas'!$A$1:$AA$48,MATCH($A30,'Registro de respuestas'!$A$1:$A$48,0),MATCH(S$8,'Registro de respuestas'!$A$8:$AA$8,0))="X",0,IF(INDEX('Registro de respuestas'!$A$1:$AA$48,MATCH($A30,'Registro de respuestas'!$A$1:$A$48,0),MATCH(S$8,'Registro de respuestas'!$A$8:$AA$8,0))="—",3)))</f>
        <v>0</v>
      </c>
      <c r="T30" s="59" t="b">
        <f>IF(INDEX('Registro de respuestas'!$A$1:$AA$48,MATCH($A30,'Registro de respuestas'!$A$1:$A$48,0),MATCH(T$8,'Registro de respuestas'!$A$8:$AA$8,0))="✔",2,IF(INDEX('Registro de respuestas'!$A$1:$AA$48,MATCH($A30,'Registro de respuestas'!$A$1:$A$48,0),MATCH(T$8,'Registro de respuestas'!$A$8:$AA$8,0))="X",0,IF(INDEX('Registro de respuestas'!$A$1:$AA$48,MATCH($A30,'Registro de respuestas'!$A$1:$A$48,0),MATCH(T$8,'Registro de respuestas'!$A$8:$AA$8,0))="—",3)))</f>
        <v>0</v>
      </c>
      <c r="U30" s="59" t="b">
        <f>IF(INDEX('Registro de respuestas'!$A$1:$AA$48,MATCH($A30,'Registro de respuestas'!$A$1:$A$48,0),MATCH(U$8,'Registro de respuestas'!$A$8:$AA$8,0))="✔",2,IF(INDEX('Registro de respuestas'!$A$1:$AA$48,MATCH($A30,'Registro de respuestas'!$A$1:$A$48,0),MATCH(U$8,'Registro de respuestas'!$A$8:$AA$8,0))="X",0,IF(INDEX('Registro de respuestas'!$A$1:$AA$48,MATCH($A30,'Registro de respuestas'!$A$1:$A$48,0),MATCH(U$8,'Registro de respuestas'!$A$8:$AA$8,0))="—",3)))</f>
        <v>0</v>
      </c>
      <c r="V30" s="61" t="b">
        <f>IF(INDEX('Registro de respuestas'!$A$1:$AA$48,MATCH($A30,'Registro de respuestas'!$A$1:$A$48,0),MATCH(V$8,'Registro de respuestas'!$A$8:$AA$8,0))="✔",2,IF(INDEX('Registro de respuestas'!$A$1:$AA$48,MATCH($A30,'Registro de respuestas'!$A$1:$A$48,0),MATCH(V$8,'Registro de respuestas'!$A$8:$AA$8,0))="X",0,IF(INDEX('Registro de respuestas'!$A$1:$AA$48,MATCH($A30,'Registro de respuestas'!$A$1:$A$48,0),MATCH(V$8,'Registro de respuestas'!$A$8:$AA$8,0))="—",3)))</f>
        <v>0</v>
      </c>
      <c r="W30" s="143" t="b">
        <f>IF(INDEX('Registro de respuestas'!$A$1:$AA$48,MATCH($A30,'Registro de respuestas'!$A$1:$A$48,0),MATCH(W$8,'Registro de respuestas'!$A$8:$AA$8,0))="✔",2,IF(INDEX('Registro de respuestas'!$A$1:$AA$48,MATCH($A30,'Registro de respuestas'!$A$1:$A$48,0),MATCH(W$8,'Registro de respuestas'!$A$8:$AA$8,0))="X",0,IF(INDEX('Registro de respuestas'!$A$1:$AA$48,MATCH($A30,'Registro de respuestas'!$A$1:$A$48,0),MATCH(W$8,'Registro de respuestas'!$A$8:$AA$8,0))="—",3)))</f>
        <v>0</v>
      </c>
      <c r="X30" s="59" t="b">
        <f>IF(INDEX('Registro de respuestas'!$A$1:$AA$48,MATCH($A30,'Registro de respuestas'!$A$1:$A$48,0),MATCH(X$8,'Registro de respuestas'!$A$8:$AA$8,0))="✔",2,IF(INDEX('Registro de respuestas'!$A$1:$AA$48,MATCH($A30,'Registro de respuestas'!$A$1:$A$48,0),MATCH(X$8,'Registro de respuestas'!$A$8:$AA$8,0))="X",0,IF(INDEX('Registro de respuestas'!$A$1:$AA$48,MATCH($A30,'Registro de respuestas'!$A$1:$A$48,0),MATCH(X$8,'Registro de respuestas'!$A$8:$AA$8,0))="—",3)))</f>
        <v>0</v>
      </c>
      <c r="Y30" s="59" t="b">
        <f>IF(INDEX('Registro de respuestas'!$A$1:$AA$48,MATCH($A30,'Registro de respuestas'!$A$1:$A$48,0),MATCH(Y$8,'Registro de respuestas'!$A$8:$AA$8,0))="✔",2,IF(INDEX('Registro de respuestas'!$A$1:$AA$48,MATCH($A30,'Registro de respuestas'!$A$1:$A$48,0),MATCH(Y$8,'Registro de respuestas'!$A$8:$AA$8,0))="X",0,IF(INDEX('Registro de respuestas'!$A$1:$AA$48,MATCH($A30,'Registro de respuestas'!$A$1:$A$48,0),MATCH(Y$8,'Registro de respuestas'!$A$8:$AA$8,0))="—",3)))</f>
        <v>0</v>
      </c>
      <c r="Z30" s="61" t="b">
        <f>IF(INDEX('Registro de respuestas'!$A$1:$AA$48,MATCH($A30,'Registro de respuestas'!$A$1:$A$48,0),MATCH(Z$8,'Registro de respuestas'!$A$8:$AA$8,0))="✔",2,IF(INDEX('Registro de respuestas'!$A$1:$AA$48,MATCH($A30,'Registro de respuestas'!$A$1:$A$48,0),MATCH(Z$8,'Registro de respuestas'!$A$8:$AA$8,0))="X",0,IF(INDEX('Registro de respuestas'!$A$1:$AA$48,MATCH($A30,'Registro de respuestas'!$A$1:$A$48,0),MATCH(Z$8,'Registro de respuestas'!$A$8:$AA$8,0))="—",3)))</f>
        <v>0</v>
      </c>
      <c r="AA30" s="34" t="str">
        <f>'Registro de respuestas'!AB30</f>
        <v/>
      </c>
      <c r="AB30" s="31" t="str">
        <f>'Registro de respuestas'!AC30</f>
        <v/>
      </c>
      <c r="AC30" s="34" t="str">
        <f>'Registro de respuestas'!AD30</f>
        <v/>
      </c>
    </row>
    <row r="31" spans="1:29" ht="13.4" customHeight="1" x14ac:dyDescent="0.35">
      <c r="A31" s="57">
        <v>23</v>
      </c>
      <c r="B31" s="225" t="str">
        <f>IF('Registro de respuestas'!B31="","",'Registro de respuestas'!B31)</f>
        <v/>
      </c>
      <c r="C31" s="143" t="b">
        <f>IF(INDEX('Registro de respuestas'!$A$1:$AA$48,MATCH($A31,'Registro de respuestas'!$A$1:$A$48,0),MATCH(C$8,'Registro de respuestas'!$A$8:$AA$8,0))="✔",2,IF(INDEX('Registro de respuestas'!$A$1:$AA$48,MATCH($A31,'Registro de respuestas'!$A$1:$A$48,0),MATCH(C$8,'Registro de respuestas'!$A$8:$AA$8,0))="X",0,IF(INDEX('Registro de respuestas'!$A$1:$AA$48,MATCH($A31,'Registro de respuestas'!$A$1:$A$48,0),MATCH(C$8,'Registro de respuestas'!$A$8:$AA$8,0))="—",3)))</f>
        <v>0</v>
      </c>
      <c r="D31" s="59" t="b">
        <f>IF(INDEX('Registro de respuestas'!$A$1:$AA$48,MATCH($A31,'Registro de respuestas'!$A$1:$A$48,0),MATCH(D$8,'Registro de respuestas'!$A$8:$AA$8,0))="✔",2,IF(INDEX('Registro de respuestas'!$A$1:$AA$48,MATCH($A31,'Registro de respuestas'!$A$1:$A$48,0),MATCH(D$8,'Registro de respuestas'!$A$8:$AA$8,0))="X",0,IF(INDEX('Registro de respuestas'!$A$1:$AA$48,MATCH($A31,'Registro de respuestas'!$A$1:$A$48,0),MATCH(D$8,'Registro de respuestas'!$A$8:$AA$8,0))="—",3)))</f>
        <v>0</v>
      </c>
      <c r="E31" s="59" t="b">
        <f>IF(INDEX('Registro de respuestas'!$A$1:$AA$48,MATCH($A31,'Registro de respuestas'!$A$1:$A$48,0),MATCH(E$8,'Registro de respuestas'!$A$8:$AA$8,0))="✔",2,IF(INDEX('Registro de respuestas'!$A$1:$AA$48,MATCH($A31,'Registro de respuestas'!$A$1:$A$48,0),MATCH(E$8,'Registro de respuestas'!$A$8:$AA$8,0))="X",0,IF(INDEX('Registro de respuestas'!$A$1:$AA$48,MATCH($A31,'Registro de respuestas'!$A$1:$A$48,0),MATCH(E$8,'Registro de respuestas'!$A$8:$AA$8,0))="—",3)))</f>
        <v>0</v>
      </c>
      <c r="F31" s="59" t="b">
        <f>IF(INDEX('Registro de respuestas'!$A$1:$AA$48,MATCH($A31,'Registro de respuestas'!$A$1:$A$48,0),MATCH(F$8,'Registro de respuestas'!$A$8:$AA$8,0))="✔",2,IF(INDEX('Registro de respuestas'!$A$1:$AA$48,MATCH($A31,'Registro de respuestas'!$A$1:$A$48,0),MATCH(F$8,'Registro de respuestas'!$A$8:$AA$8,0))="X",0,IF(INDEX('Registro de respuestas'!$A$1:$AA$48,MATCH($A31,'Registro de respuestas'!$A$1:$A$48,0),MATCH(F$8,'Registro de respuestas'!$A$8:$AA$8,0))="—",3)))</f>
        <v>0</v>
      </c>
      <c r="G31" s="59" t="b">
        <f>IF(INDEX('Registro de respuestas'!$A$1:$AA$48,MATCH($A31,'Registro de respuestas'!$A$1:$A$48,0),MATCH(G$8,'Registro de respuestas'!$A$8:$AA$8,0))="✔",2,IF(INDEX('Registro de respuestas'!$A$1:$AA$48,MATCH($A31,'Registro de respuestas'!$A$1:$A$48,0),MATCH(G$8,'Registro de respuestas'!$A$8:$AA$8,0))="X",0,IF(INDEX('Registro de respuestas'!$A$1:$AA$48,MATCH($A31,'Registro de respuestas'!$A$1:$A$48,0),MATCH(G$8,'Registro de respuestas'!$A$8:$AA$8,0))="—",3)))</f>
        <v>0</v>
      </c>
      <c r="H31" s="59" t="b">
        <f>IF(INDEX('Registro de respuestas'!$A$1:$AA$48,MATCH($A31,'Registro de respuestas'!$A$1:$A$48,0),MATCH(H$8,'Registro de respuestas'!$A$8:$AA$8,0))="✔",2,IF(INDEX('Registro de respuestas'!$A$1:$AA$48,MATCH($A31,'Registro de respuestas'!$A$1:$A$48,0),MATCH(H$8,'Registro de respuestas'!$A$8:$AA$8,0))="X",0,IF(INDEX('Registro de respuestas'!$A$1:$AA$48,MATCH($A31,'Registro de respuestas'!$A$1:$A$48,0),MATCH(H$8,'Registro de respuestas'!$A$8:$AA$8,0))="—",3)))</f>
        <v>0</v>
      </c>
      <c r="I31" s="59" t="b">
        <f>IF(INDEX('Registro de respuestas'!$A$1:$AA$48,MATCH($A31,'Registro de respuestas'!$A$1:$A$48,0),MATCH(I$8,'Registro de respuestas'!$A$8:$AA$8,0))="✔",2,IF(INDEX('Registro de respuestas'!$A$1:$AA$48,MATCH($A31,'Registro de respuestas'!$A$1:$A$48,0),MATCH(I$8,'Registro de respuestas'!$A$8:$AA$8,0))="X",0,IF(INDEX('Registro de respuestas'!$A$1:$AA$48,MATCH($A31,'Registro de respuestas'!$A$1:$A$48,0),MATCH(I$8,'Registro de respuestas'!$A$8:$AA$8,0))="—",3)))</f>
        <v>0</v>
      </c>
      <c r="J31" s="59" t="b">
        <f>IF(INDEX('Registro de respuestas'!$A$1:$AA$48,MATCH($A31,'Registro de respuestas'!$A$1:$A$48,0),MATCH(J$8,'Registro de respuestas'!$A$8:$AA$8,0))="✔",2,IF(INDEX('Registro de respuestas'!$A$1:$AA$48,MATCH($A31,'Registro de respuestas'!$A$1:$A$48,0),MATCH(J$8,'Registro de respuestas'!$A$8:$AA$8,0))="X",0,IF(INDEX('Registro de respuestas'!$A$1:$AA$48,MATCH($A31,'Registro de respuestas'!$A$1:$A$48,0),MATCH(J$8,'Registro de respuestas'!$A$8:$AA$8,0))="—",3)))</f>
        <v>0</v>
      </c>
      <c r="K31" s="59" t="b">
        <f>IF(INDEX('Registro de respuestas'!$A$1:$AA$48,MATCH($A31,'Registro de respuestas'!$A$1:$A$48,0),MATCH(K$8,'Registro de respuestas'!$A$8:$AA$8,0))="✔",2,IF(INDEX('Registro de respuestas'!$A$1:$AA$48,MATCH($A31,'Registro de respuestas'!$A$1:$A$48,0),MATCH(K$8,'Registro de respuestas'!$A$8:$AA$8,0))="X",0,IF(INDEX('Registro de respuestas'!$A$1:$AA$48,MATCH($A31,'Registro de respuestas'!$A$1:$A$48,0),MATCH(K$8,'Registro de respuestas'!$A$8:$AA$8,0))="—",3)))</f>
        <v>0</v>
      </c>
      <c r="L31" s="59" t="b">
        <f>IF(INDEX('Registro de respuestas'!$A$1:$AA$48,MATCH($A31,'Registro de respuestas'!$A$1:$A$48,0),MATCH(L$8,'Registro de respuestas'!$A$8:$AA$8,0))="✔",2,IF(INDEX('Registro de respuestas'!$A$1:$AA$48,MATCH($A31,'Registro de respuestas'!$A$1:$A$48,0),MATCH(L$8,'Registro de respuestas'!$A$8:$AA$8,0))="X",0,IF(INDEX('Registro de respuestas'!$A$1:$AA$48,MATCH($A31,'Registro de respuestas'!$A$1:$A$48,0),MATCH(L$8,'Registro de respuestas'!$A$8:$AA$8,0))="—",3)))</f>
        <v>0</v>
      </c>
      <c r="M31" s="59" t="b">
        <f>IF(INDEX('Registro de respuestas'!$A$1:$AA$48,MATCH($A31,'Registro de respuestas'!$A$1:$A$48,0),MATCH(M$8,'Registro de respuestas'!$A$8:$AA$8,0))="✔",2,IF(INDEX('Registro de respuestas'!$A$1:$AA$48,MATCH($A31,'Registro de respuestas'!$A$1:$A$48,0),MATCH(M$8,'Registro de respuestas'!$A$8:$AA$8,0))="X",0,IF(INDEX('Registro de respuestas'!$A$1:$AA$48,MATCH($A31,'Registro de respuestas'!$A$1:$A$48,0),MATCH(M$8,'Registro de respuestas'!$A$8:$AA$8,0))="—",3)))</f>
        <v>0</v>
      </c>
      <c r="N31" s="59" t="b">
        <f>IF(INDEX('Registro de respuestas'!$A$1:$AA$48,MATCH($A31,'Registro de respuestas'!$A$1:$A$48,0),MATCH(N$8,'Registro de respuestas'!$A$8:$AA$8,0))="✔",2,IF(INDEX('Registro de respuestas'!$A$1:$AA$48,MATCH($A31,'Registro de respuestas'!$A$1:$A$48,0),MATCH(N$8,'Registro de respuestas'!$A$8:$AA$8,0))="X",0,IF(INDEX('Registro de respuestas'!$A$1:$AA$48,MATCH($A31,'Registro de respuestas'!$A$1:$A$48,0),MATCH(N$8,'Registro de respuestas'!$A$8:$AA$8,0))="—",3)))</f>
        <v>0</v>
      </c>
      <c r="O31" s="59" t="b">
        <f>IF(INDEX('Registro de respuestas'!$A$1:$AA$48,MATCH($A31,'Registro de respuestas'!$A$1:$A$48,0),MATCH(O$8,'Registro de respuestas'!$A$8:$AA$8,0))="✔",2,IF(INDEX('Registro de respuestas'!$A$1:$AA$48,MATCH($A31,'Registro de respuestas'!$A$1:$A$48,0),MATCH(O$8,'Registro de respuestas'!$A$8:$AA$8,0))="X",0,IF(INDEX('Registro de respuestas'!$A$1:$AA$48,MATCH($A31,'Registro de respuestas'!$A$1:$A$48,0),MATCH(O$8,'Registro de respuestas'!$A$8:$AA$8,0))="—",3)))</f>
        <v>0</v>
      </c>
      <c r="P31" s="140" t="b">
        <f>IF(INDEX('Registro de respuestas'!$A$1:$AA$48,MATCH($A31,'Registro de respuestas'!$A$1:$A$48,0),MATCH(P$8,'Registro de respuestas'!$A$8:$AA$8,0))="✔",2,IF(INDEX('Registro de respuestas'!$A$1:$AA$48,MATCH($A31,'Registro de respuestas'!$A$1:$A$48,0),MATCH(P$8,'Registro de respuestas'!$A$8:$AA$8,0))="X",0,IF(INDEX('Registro de respuestas'!$A$1:$AA$48,MATCH($A31,'Registro de respuestas'!$A$1:$A$48,0),MATCH(P$8,'Registro de respuestas'!$A$8:$AA$8,0))="—",3)))</f>
        <v>0</v>
      </c>
      <c r="Q31" s="60" t="b">
        <f>IF(INDEX('Registro de respuestas'!$A$1:$AA$48,MATCH($A31,'Registro de respuestas'!$A$1:$A$48,0),MATCH(Q$8,'Registro de respuestas'!$A$8:$AA$8,0))="✔",2,IF(INDEX('Registro de respuestas'!$A$1:$AA$48,MATCH($A31,'Registro de respuestas'!$A$1:$A$48,0),MATCH(Q$8,'Registro de respuestas'!$A$8:$AA$8,0))="X",0,IF(INDEX('Registro de respuestas'!$A$1:$AA$48,MATCH($A31,'Registro de respuestas'!$A$1:$A$48,0),MATCH(Q$8,'Registro de respuestas'!$A$8:$AA$8,0))="—",3)))</f>
        <v>0</v>
      </c>
      <c r="R31" s="59" t="b">
        <f>IF(INDEX('Registro de respuestas'!$A$1:$AA$48,MATCH($A31,'Registro de respuestas'!$A$1:$A$48,0),MATCH(R$8,'Registro de respuestas'!$A$8:$AA$8,0))="✔",2,IF(INDEX('Registro de respuestas'!$A$1:$AA$48,MATCH($A31,'Registro de respuestas'!$A$1:$A$48,0),MATCH(R$8,'Registro de respuestas'!$A$8:$AA$8,0))="X",0,IF(INDEX('Registro de respuestas'!$A$1:$AA$48,MATCH($A31,'Registro de respuestas'!$A$1:$A$48,0),MATCH(R$8,'Registro de respuestas'!$A$8:$AA$8,0))="—",3)))</f>
        <v>0</v>
      </c>
      <c r="S31" s="59" t="b">
        <f>IF(INDEX('Registro de respuestas'!$A$1:$AA$48,MATCH($A31,'Registro de respuestas'!$A$1:$A$48,0),MATCH(S$8,'Registro de respuestas'!$A$8:$AA$8,0))="✔",2,IF(INDEX('Registro de respuestas'!$A$1:$AA$48,MATCH($A31,'Registro de respuestas'!$A$1:$A$48,0),MATCH(S$8,'Registro de respuestas'!$A$8:$AA$8,0))="X",0,IF(INDEX('Registro de respuestas'!$A$1:$AA$48,MATCH($A31,'Registro de respuestas'!$A$1:$A$48,0),MATCH(S$8,'Registro de respuestas'!$A$8:$AA$8,0))="—",3)))</f>
        <v>0</v>
      </c>
      <c r="T31" s="59" t="b">
        <f>IF(INDEX('Registro de respuestas'!$A$1:$AA$48,MATCH($A31,'Registro de respuestas'!$A$1:$A$48,0),MATCH(T$8,'Registro de respuestas'!$A$8:$AA$8,0))="✔",2,IF(INDEX('Registro de respuestas'!$A$1:$AA$48,MATCH($A31,'Registro de respuestas'!$A$1:$A$48,0),MATCH(T$8,'Registro de respuestas'!$A$8:$AA$8,0))="X",0,IF(INDEX('Registro de respuestas'!$A$1:$AA$48,MATCH($A31,'Registro de respuestas'!$A$1:$A$48,0),MATCH(T$8,'Registro de respuestas'!$A$8:$AA$8,0))="—",3)))</f>
        <v>0</v>
      </c>
      <c r="U31" s="59" t="b">
        <f>IF(INDEX('Registro de respuestas'!$A$1:$AA$48,MATCH($A31,'Registro de respuestas'!$A$1:$A$48,0),MATCH(U$8,'Registro de respuestas'!$A$8:$AA$8,0))="✔",2,IF(INDEX('Registro de respuestas'!$A$1:$AA$48,MATCH($A31,'Registro de respuestas'!$A$1:$A$48,0),MATCH(U$8,'Registro de respuestas'!$A$8:$AA$8,0))="X",0,IF(INDEX('Registro de respuestas'!$A$1:$AA$48,MATCH($A31,'Registro de respuestas'!$A$1:$A$48,0),MATCH(U$8,'Registro de respuestas'!$A$8:$AA$8,0))="—",3)))</f>
        <v>0</v>
      </c>
      <c r="V31" s="61" t="b">
        <f>IF(INDEX('Registro de respuestas'!$A$1:$AA$48,MATCH($A31,'Registro de respuestas'!$A$1:$A$48,0),MATCH(V$8,'Registro de respuestas'!$A$8:$AA$8,0))="✔",2,IF(INDEX('Registro de respuestas'!$A$1:$AA$48,MATCH($A31,'Registro de respuestas'!$A$1:$A$48,0),MATCH(V$8,'Registro de respuestas'!$A$8:$AA$8,0))="X",0,IF(INDEX('Registro de respuestas'!$A$1:$AA$48,MATCH($A31,'Registro de respuestas'!$A$1:$A$48,0),MATCH(V$8,'Registro de respuestas'!$A$8:$AA$8,0))="—",3)))</f>
        <v>0</v>
      </c>
      <c r="W31" s="143" t="b">
        <f>IF(INDEX('Registro de respuestas'!$A$1:$AA$48,MATCH($A31,'Registro de respuestas'!$A$1:$A$48,0),MATCH(W$8,'Registro de respuestas'!$A$8:$AA$8,0))="✔",2,IF(INDEX('Registro de respuestas'!$A$1:$AA$48,MATCH($A31,'Registro de respuestas'!$A$1:$A$48,0),MATCH(W$8,'Registro de respuestas'!$A$8:$AA$8,0))="X",0,IF(INDEX('Registro de respuestas'!$A$1:$AA$48,MATCH($A31,'Registro de respuestas'!$A$1:$A$48,0),MATCH(W$8,'Registro de respuestas'!$A$8:$AA$8,0))="—",3)))</f>
        <v>0</v>
      </c>
      <c r="X31" s="59" t="b">
        <f>IF(INDEX('Registro de respuestas'!$A$1:$AA$48,MATCH($A31,'Registro de respuestas'!$A$1:$A$48,0),MATCH(X$8,'Registro de respuestas'!$A$8:$AA$8,0))="✔",2,IF(INDEX('Registro de respuestas'!$A$1:$AA$48,MATCH($A31,'Registro de respuestas'!$A$1:$A$48,0),MATCH(X$8,'Registro de respuestas'!$A$8:$AA$8,0))="X",0,IF(INDEX('Registro de respuestas'!$A$1:$AA$48,MATCH($A31,'Registro de respuestas'!$A$1:$A$48,0),MATCH(X$8,'Registro de respuestas'!$A$8:$AA$8,0))="—",3)))</f>
        <v>0</v>
      </c>
      <c r="Y31" s="59" t="b">
        <f>IF(INDEX('Registro de respuestas'!$A$1:$AA$48,MATCH($A31,'Registro de respuestas'!$A$1:$A$48,0),MATCH(Y$8,'Registro de respuestas'!$A$8:$AA$8,0))="✔",2,IF(INDEX('Registro de respuestas'!$A$1:$AA$48,MATCH($A31,'Registro de respuestas'!$A$1:$A$48,0),MATCH(Y$8,'Registro de respuestas'!$A$8:$AA$8,0))="X",0,IF(INDEX('Registro de respuestas'!$A$1:$AA$48,MATCH($A31,'Registro de respuestas'!$A$1:$A$48,0),MATCH(Y$8,'Registro de respuestas'!$A$8:$AA$8,0))="—",3)))</f>
        <v>0</v>
      </c>
      <c r="Z31" s="61" t="b">
        <f>IF(INDEX('Registro de respuestas'!$A$1:$AA$48,MATCH($A31,'Registro de respuestas'!$A$1:$A$48,0),MATCH(Z$8,'Registro de respuestas'!$A$8:$AA$8,0))="✔",2,IF(INDEX('Registro de respuestas'!$A$1:$AA$48,MATCH($A31,'Registro de respuestas'!$A$1:$A$48,0),MATCH(Z$8,'Registro de respuestas'!$A$8:$AA$8,0))="X",0,IF(INDEX('Registro de respuestas'!$A$1:$AA$48,MATCH($A31,'Registro de respuestas'!$A$1:$A$48,0),MATCH(Z$8,'Registro de respuestas'!$A$8:$AA$8,0))="—",3)))</f>
        <v>0</v>
      </c>
      <c r="AA31" s="34" t="str">
        <f>'Registro de respuestas'!AB31</f>
        <v/>
      </c>
      <c r="AB31" s="31" t="str">
        <f>'Registro de respuestas'!AC31</f>
        <v/>
      </c>
      <c r="AC31" s="34" t="str">
        <f>'Registro de respuestas'!AD31</f>
        <v/>
      </c>
    </row>
    <row r="32" spans="1:29" ht="13.4" customHeight="1" x14ac:dyDescent="0.35">
      <c r="A32" s="57">
        <v>24</v>
      </c>
      <c r="B32" s="225" t="str">
        <f>IF('Registro de respuestas'!B32="","",'Registro de respuestas'!B32)</f>
        <v/>
      </c>
      <c r="C32" s="143" t="b">
        <f>IF(INDEX('Registro de respuestas'!$A$1:$AA$48,MATCH($A32,'Registro de respuestas'!$A$1:$A$48,0),MATCH(C$8,'Registro de respuestas'!$A$8:$AA$8,0))="✔",2,IF(INDEX('Registro de respuestas'!$A$1:$AA$48,MATCH($A32,'Registro de respuestas'!$A$1:$A$48,0),MATCH(C$8,'Registro de respuestas'!$A$8:$AA$8,0))="X",0,IF(INDEX('Registro de respuestas'!$A$1:$AA$48,MATCH($A32,'Registro de respuestas'!$A$1:$A$48,0),MATCH(C$8,'Registro de respuestas'!$A$8:$AA$8,0))="—",3)))</f>
        <v>0</v>
      </c>
      <c r="D32" s="59" t="b">
        <f>IF(INDEX('Registro de respuestas'!$A$1:$AA$48,MATCH($A32,'Registro de respuestas'!$A$1:$A$48,0),MATCH(D$8,'Registro de respuestas'!$A$8:$AA$8,0))="✔",2,IF(INDEX('Registro de respuestas'!$A$1:$AA$48,MATCH($A32,'Registro de respuestas'!$A$1:$A$48,0),MATCH(D$8,'Registro de respuestas'!$A$8:$AA$8,0))="X",0,IF(INDEX('Registro de respuestas'!$A$1:$AA$48,MATCH($A32,'Registro de respuestas'!$A$1:$A$48,0),MATCH(D$8,'Registro de respuestas'!$A$8:$AA$8,0))="—",3)))</f>
        <v>0</v>
      </c>
      <c r="E32" s="59" t="b">
        <f>IF(INDEX('Registro de respuestas'!$A$1:$AA$48,MATCH($A32,'Registro de respuestas'!$A$1:$A$48,0),MATCH(E$8,'Registro de respuestas'!$A$8:$AA$8,0))="✔",2,IF(INDEX('Registro de respuestas'!$A$1:$AA$48,MATCH($A32,'Registro de respuestas'!$A$1:$A$48,0),MATCH(E$8,'Registro de respuestas'!$A$8:$AA$8,0))="X",0,IF(INDEX('Registro de respuestas'!$A$1:$AA$48,MATCH($A32,'Registro de respuestas'!$A$1:$A$48,0),MATCH(E$8,'Registro de respuestas'!$A$8:$AA$8,0))="—",3)))</f>
        <v>0</v>
      </c>
      <c r="F32" s="59" t="b">
        <f>IF(INDEX('Registro de respuestas'!$A$1:$AA$48,MATCH($A32,'Registro de respuestas'!$A$1:$A$48,0),MATCH(F$8,'Registro de respuestas'!$A$8:$AA$8,0))="✔",2,IF(INDEX('Registro de respuestas'!$A$1:$AA$48,MATCH($A32,'Registro de respuestas'!$A$1:$A$48,0),MATCH(F$8,'Registro de respuestas'!$A$8:$AA$8,0))="X",0,IF(INDEX('Registro de respuestas'!$A$1:$AA$48,MATCH($A32,'Registro de respuestas'!$A$1:$A$48,0),MATCH(F$8,'Registro de respuestas'!$A$8:$AA$8,0))="—",3)))</f>
        <v>0</v>
      </c>
      <c r="G32" s="59" t="b">
        <f>IF(INDEX('Registro de respuestas'!$A$1:$AA$48,MATCH($A32,'Registro de respuestas'!$A$1:$A$48,0),MATCH(G$8,'Registro de respuestas'!$A$8:$AA$8,0))="✔",2,IF(INDEX('Registro de respuestas'!$A$1:$AA$48,MATCH($A32,'Registro de respuestas'!$A$1:$A$48,0),MATCH(G$8,'Registro de respuestas'!$A$8:$AA$8,0))="X",0,IF(INDEX('Registro de respuestas'!$A$1:$AA$48,MATCH($A32,'Registro de respuestas'!$A$1:$A$48,0),MATCH(G$8,'Registro de respuestas'!$A$8:$AA$8,0))="—",3)))</f>
        <v>0</v>
      </c>
      <c r="H32" s="59" t="b">
        <f>IF(INDEX('Registro de respuestas'!$A$1:$AA$48,MATCH($A32,'Registro de respuestas'!$A$1:$A$48,0),MATCH(H$8,'Registro de respuestas'!$A$8:$AA$8,0))="✔",2,IF(INDEX('Registro de respuestas'!$A$1:$AA$48,MATCH($A32,'Registro de respuestas'!$A$1:$A$48,0),MATCH(H$8,'Registro de respuestas'!$A$8:$AA$8,0))="X",0,IF(INDEX('Registro de respuestas'!$A$1:$AA$48,MATCH($A32,'Registro de respuestas'!$A$1:$A$48,0),MATCH(H$8,'Registro de respuestas'!$A$8:$AA$8,0))="—",3)))</f>
        <v>0</v>
      </c>
      <c r="I32" s="59" t="b">
        <f>IF(INDEX('Registro de respuestas'!$A$1:$AA$48,MATCH($A32,'Registro de respuestas'!$A$1:$A$48,0),MATCH(I$8,'Registro de respuestas'!$A$8:$AA$8,0))="✔",2,IF(INDEX('Registro de respuestas'!$A$1:$AA$48,MATCH($A32,'Registro de respuestas'!$A$1:$A$48,0),MATCH(I$8,'Registro de respuestas'!$A$8:$AA$8,0))="X",0,IF(INDEX('Registro de respuestas'!$A$1:$AA$48,MATCH($A32,'Registro de respuestas'!$A$1:$A$48,0),MATCH(I$8,'Registro de respuestas'!$A$8:$AA$8,0))="—",3)))</f>
        <v>0</v>
      </c>
      <c r="J32" s="59" t="b">
        <f>IF(INDEX('Registro de respuestas'!$A$1:$AA$48,MATCH($A32,'Registro de respuestas'!$A$1:$A$48,0),MATCH(J$8,'Registro de respuestas'!$A$8:$AA$8,0))="✔",2,IF(INDEX('Registro de respuestas'!$A$1:$AA$48,MATCH($A32,'Registro de respuestas'!$A$1:$A$48,0),MATCH(J$8,'Registro de respuestas'!$A$8:$AA$8,0))="X",0,IF(INDEX('Registro de respuestas'!$A$1:$AA$48,MATCH($A32,'Registro de respuestas'!$A$1:$A$48,0),MATCH(J$8,'Registro de respuestas'!$A$8:$AA$8,0))="—",3)))</f>
        <v>0</v>
      </c>
      <c r="K32" s="59" t="b">
        <f>IF(INDEX('Registro de respuestas'!$A$1:$AA$48,MATCH($A32,'Registro de respuestas'!$A$1:$A$48,0),MATCH(K$8,'Registro de respuestas'!$A$8:$AA$8,0))="✔",2,IF(INDEX('Registro de respuestas'!$A$1:$AA$48,MATCH($A32,'Registro de respuestas'!$A$1:$A$48,0),MATCH(K$8,'Registro de respuestas'!$A$8:$AA$8,0))="X",0,IF(INDEX('Registro de respuestas'!$A$1:$AA$48,MATCH($A32,'Registro de respuestas'!$A$1:$A$48,0),MATCH(K$8,'Registro de respuestas'!$A$8:$AA$8,0))="—",3)))</f>
        <v>0</v>
      </c>
      <c r="L32" s="59" t="b">
        <f>IF(INDEX('Registro de respuestas'!$A$1:$AA$48,MATCH($A32,'Registro de respuestas'!$A$1:$A$48,0),MATCH(L$8,'Registro de respuestas'!$A$8:$AA$8,0))="✔",2,IF(INDEX('Registro de respuestas'!$A$1:$AA$48,MATCH($A32,'Registro de respuestas'!$A$1:$A$48,0),MATCH(L$8,'Registro de respuestas'!$A$8:$AA$8,0))="X",0,IF(INDEX('Registro de respuestas'!$A$1:$AA$48,MATCH($A32,'Registro de respuestas'!$A$1:$A$48,0),MATCH(L$8,'Registro de respuestas'!$A$8:$AA$8,0))="—",3)))</f>
        <v>0</v>
      </c>
      <c r="M32" s="59" t="b">
        <f>IF(INDEX('Registro de respuestas'!$A$1:$AA$48,MATCH($A32,'Registro de respuestas'!$A$1:$A$48,0),MATCH(M$8,'Registro de respuestas'!$A$8:$AA$8,0))="✔",2,IF(INDEX('Registro de respuestas'!$A$1:$AA$48,MATCH($A32,'Registro de respuestas'!$A$1:$A$48,0),MATCH(M$8,'Registro de respuestas'!$A$8:$AA$8,0))="X",0,IF(INDEX('Registro de respuestas'!$A$1:$AA$48,MATCH($A32,'Registro de respuestas'!$A$1:$A$48,0),MATCH(M$8,'Registro de respuestas'!$A$8:$AA$8,0))="—",3)))</f>
        <v>0</v>
      </c>
      <c r="N32" s="59" t="b">
        <f>IF(INDEX('Registro de respuestas'!$A$1:$AA$48,MATCH($A32,'Registro de respuestas'!$A$1:$A$48,0),MATCH(N$8,'Registro de respuestas'!$A$8:$AA$8,0))="✔",2,IF(INDEX('Registro de respuestas'!$A$1:$AA$48,MATCH($A32,'Registro de respuestas'!$A$1:$A$48,0),MATCH(N$8,'Registro de respuestas'!$A$8:$AA$8,0))="X",0,IF(INDEX('Registro de respuestas'!$A$1:$AA$48,MATCH($A32,'Registro de respuestas'!$A$1:$A$48,0),MATCH(N$8,'Registro de respuestas'!$A$8:$AA$8,0))="—",3)))</f>
        <v>0</v>
      </c>
      <c r="O32" s="59" t="b">
        <f>IF(INDEX('Registro de respuestas'!$A$1:$AA$48,MATCH($A32,'Registro de respuestas'!$A$1:$A$48,0),MATCH(O$8,'Registro de respuestas'!$A$8:$AA$8,0))="✔",2,IF(INDEX('Registro de respuestas'!$A$1:$AA$48,MATCH($A32,'Registro de respuestas'!$A$1:$A$48,0),MATCH(O$8,'Registro de respuestas'!$A$8:$AA$8,0))="X",0,IF(INDEX('Registro de respuestas'!$A$1:$AA$48,MATCH($A32,'Registro de respuestas'!$A$1:$A$48,0),MATCH(O$8,'Registro de respuestas'!$A$8:$AA$8,0))="—",3)))</f>
        <v>0</v>
      </c>
      <c r="P32" s="140" t="b">
        <f>IF(INDEX('Registro de respuestas'!$A$1:$AA$48,MATCH($A32,'Registro de respuestas'!$A$1:$A$48,0),MATCH(P$8,'Registro de respuestas'!$A$8:$AA$8,0))="✔",2,IF(INDEX('Registro de respuestas'!$A$1:$AA$48,MATCH($A32,'Registro de respuestas'!$A$1:$A$48,0),MATCH(P$8,'Registro de respuestas'!$A$8:$AA$8,0))="X",0,IF(INDEX('Registro de respuestas'!$A$1:$AA$48,MATCH($A32,'Registro de respuestas'!$A$1:$A$48,0),MATCH(P$8,'Registro de respuestas'!$A$8:$AA$8,0))="—",3)))</f>
        <v>0</v>
      </c>
      <c r="Q32" s="60" t="b">
        <f>IF(INDEX('Registro de respuestas'!$A$1:$AA$48,MATCH($A32,'Registro de respuestas'!$A$1:$A$48,0),MATCH(Q$8,'Registro de respuestas'!$A$8:$AA$8,0))="✔",2,IF(INDEX('Registro de respuestas'!$A$1:$AA$48,MATCH($A32,'Registro de respuestas'!$A$1:$A$48,0),MATCH(Q$8,'Registro de respuestas'!$A$8:$AA$8,0))="X",0,IF(INDEX('Registro de respuestas'!$A$1:$AA$48,MATCH($A32,'Registro de respuestas'!$A$1:$A$48,0),MATCH(Q$8,'Registro de respuestas'!$A$8:$AA$8,0))="—",3)))</f>
        <v>0</v>
      </c>
      <c r="R32" s="59" t="b">
        <f>IF(INDEX('Registro de respuestas'!$A$1:$AA$48,MATCH($A32,'Registro de respuestas'!$A$1:$A$48,0),MATCH(R$8,'Registro de respuestas'!$A$8:$AA$8,0))="✔",2,IF(INDEX('Registro de respuestas'!$A$1:$AA$48,MATCH($A32,'Registro de respuestas'!$A$1:$A$48,0),MATCH(R$8,'Registro de respuestas'!$A$8:$AA$8,0))="X",0,IF(INDEX('Registro de respuestas'!$A$1:$AA$48,MATCH($A32,'Registro de respuestas'!$A$1:$A$48,0),MATCH(R$8,'Registro de respuestas'!$A$8:$AA$8,0))="—",3)))</f>
        <v>0</v>
      </c>
      <c r="S32" s="59" t="b">
        <f>IF(INDEX('Registro de respuestas'!$A$1:$AA$48,MATCH($A32,'Registro de respuestas'!$A$1:$A$48,0),MATCH(S$8,'Registro de respuestas'!$A$8:$AA$8,0))="✔",2,IF(INDEX('Registro de respuestas'!$A$1:$AA$48,MATCH($A32,'Registro de respuestas'!$A$1:$A$48,0),MATCH(S$8,'Registro de respuestas'!$A$8:$AA$8,0))="X",0,IF(INDEX('Registro de respuestas'!$A$1:$AA$48,MATCH($A32,'Registro de respuestas'!$A$1:$A$48,0),MATCH(S$8,'Registro de respuestas'!$A$8:$AA$8,0))="—",3)))</f>
        <v>0</v>
      </c>
      <c r="T32" s="59" t="b">
        <f>IF(INDEX('Registro de respuestas'!$A$1:$AA$48,MATCH($A32,'Registro de respuestas'!$A$1:$A$48,0),MATCH(T$8,'Registro de respuestas'!$A$8:$AA$8,0))="✔",2,IF(INDEX('Registro de respuestas'!$A$1:$AA$48,MATCH($A32,'Registro de respuestas'!$A$1:$A$48,0),MATCH(T$8,'Registro de respuestas'!$A$8:$AA$8,0))="X",0,IF(INDEX('Registro de respuestas'!$A$1:$AA$48,MATCH($A32,'Registro de respuestas'!$A$1:$A$48,0),MATCH(T$8,'Registro de respuestas'!$A$8:$AA$8,0))="—",3)))</f>
        <v>0</v>
      </c>
      <c r="U32" s="59" t="b">
        <f>IF(INDEX('Registro de respuestas'!$A$1:$AA$48,MATCH($A32,'Registro de respuestas'!$A$1:$A$48,0),MATCH(U$8,'Registro de respuestas'!$A$8:$AA$8,0))="✔",2,IF(INDEX('Registro de respuestas'!$A$1:$AA$48,MATCH($A32,'Registro de respuestas'!$A$1:$A$48,0),MATCH(U$8,'Registro de respuestas'!$A$8:$AA$8,0))="X",0,IF(INDEX('Registro de respuestas'!$A$1:$AA$48,MATCH($A32,'Registro de respuestas'!$A$1:$A$48,0),MATCH(U$8,'Registro de respuestas'!$A$8:$AA$8,0))="—",3)))</f>
        <v>0</v>
      </c>
      <c r="V32" s="61" t="b">
        <f>IF(INDEX('Registro de respuestas'!$A$1:$AA$48,MATCH($A32,'Registro de respuestas'!$A$1:$A$48,0),MATCH(V$8,'Registro de respuestas'!$A$8:$AA$8,0))="✔",2,IF(INDEX('Registro de respuestas'!$A$1:$AA$48,MATCH($A32,'Registro de respuestas'!$A$1:$A$48,0),MATCH(V$8,'Registro de respuestas'!$A$8:$AA$8,0))="X",0,IF(INDEX('Registro de respuestas'!$A$1:$AA$48,MATCH($A32,'Registro de respuestas'!$A$1:$A$48,0),MATCH(V$8,'Registro de respuestas'!$A$8:$AA$8,0))="—",3)))</f>
        <v>0</v>
      </c>
      <c r="W32" s="143" t="b">
        <f>IF(INDEX('Registro de respuestas'!$A$1:$AA$48,MATCH($A32,'Registro de respuestas'!$A$1:$A$48,0),MATCH(W$8,'Registro de respuestas'!$A$8:$AA$8,0))="✔",2,IF(INDEX('Registro de respuestas'!$A$1:$AA$48,MATCH($A32,'Registro de respuestas'!$A$1:$A$48,0),MATCH(W$8,'Registro de respuestas'!$A$8:$AA$8,0))="X",0,IF(INDEX('Registro de respuestas'!$A$1:$AA$48,MATCH($A32,'Registro de respuestas'!$A$1:$A$48,0),MATCH(W$8,'Registro de respuestas'!$A$8:$AA$8,0))="—",3)))</f>
        <v>0</v>
      </c>
      <c r="X32" s="59" t="b">
        <f>IF(INDEX('Registro de respuestas'!$A$1:$AA$48,MATCH($A32,'Registro de respuestas'!$A$1:$A$48,0),MATCH(X$8,'Registro de respuestas'!$A$8:$AA$8,0))="✔",2,IF(INDEX('Registro de respuestas'!$A$1:$AA$48,MATCH($A32,'Registro de respuestas'!$A$1:$A$48,0),MATCH(X$8,'Registro de respuestas'!$A$8:$AA$8,0))="X",0,IF(INDEX('Registro de respuestas'!$A$1:$AA$48,MATCH($A32,'Registro de respuestas'!$A$1:$A$48,0),MATCH(X$8,'Registro de respuestas'!$A$8:$AA$8,0))="—",3)))</f>
        <v>0</v>
      </c>
      <c r="Y32" s="59" t="b">
        <f>IF(INDEX('Registro de respuestas'!$A$1:$AA$48,MATCH($A32,'Registro de respuestas'!$A$1:$A$48,0),MATCH(Y$8,'Registro de respuestas'!$A$8:$AA$8,0))="✔",2,IF(INDEX('Registro de respuestas'!$A$1:$AA$48,MATCH($A32,'Registro de respuestas'!$A$1:$A$48,0),MATCH(Y$8,'Registro de respuestas'!$A$8:$AA$8,0))="X",0,IF(INDEX('Registro de respuestas'!$A$1:$AA$48,MATCH($A32,'Registro de respuestas'!$A$1:$A$48,0),MATCH(Y$8,'Registro de respuestas'!$A$8:$AA$8,0))="—",3)))</f>
        <v>0</v>
      </c>
      <c r="Z32" s="61" t="b">
        <f>IF(INDEX('Registro de respuestas'!$A$1:$AA$48,MATCH($A32,'Registro de respuestas'!$A$1:$A$48,0),MATCH(Z$8,'Registro de respuestas'!$A$8:$AA$8,0))="✔",2,IF(INDEX('Registro de respuestas'!$A$1:$AA$48,MATCH($A32,'Registro de respuestas'!$A$1:$A$48,0),MATCH(Z$8,'Registro de respuestas'!$A$8:$AA$8,0))="X",0,IF(INDEX('Registro de respuestas'!$A$1:$AA$48,MATCH($A32,'Registro de respuestas'!$A$1:$A$48,0),MATCH(Z$8,'Registro de respuestas'!$A$8:$AA$8,0))="—",3)))</f>
        <v>0</v>
      </c>
      <c r="AA32" s="34" t="str">
        <f>'Registro de respuestas'!AB32</f>
        <v/>
      </c>
      <c r="AB32" s="31" t="str">
        <f>'Registro de respuestas'!AC32</f>
        <v/>
      </c>
      <c r="AC32" s="34" t="str">
        <f>'Registro de respuestas'!AD32</f>
        <v/>
      </c>
    </row>
    <row r="33" spans="1:29" ht="13.4" customHeight="1" x14ac:dyDescent="0.35">
      <c r="A33" s="57">
        <v>25</v>
      </c>
      <c r="B33" s="225" t="str">
        <f>IF('Registro de respuestas'!B33="","",'Registro de respuestas'!B33)</f>
        <v/>
      </c>
      <c r="C33" s="143" t="b">
        <f>IF(INDEX('Registro de respuestas'!$A$1:$AA$48,MATCH($A33,'Registro de respuestas'!$A$1:$A$48,0),MATCH(C$8,'Registro de respuestas'!$A$8:$AA$8,0))="✔",2,IF(INDEX('Registro de respuestas'!$A$1:$AA$48,MATCH($A33,'Registro de respuestas'!$A$1:$A$48,0),MATCH(C$8,'Registro de respuestas'!$A$8:$AA$8,0))="X",0,IF(INDEX('Registro de respuestas'!$A$1:$AA$48,MATCH($A33,'Registro de respuestas'!$A$1:$A$48,0),MATCH(C$8,'Registro de respuestas'!$A$8:$AA$8,0))="—",3)))</f>
        <v>0</v>
      </c>
      <c r="D33" s="59" t="b">
        <f>IF(INDEX('Registro de respuestas'!$A$1:$AA$48,MATCH($A33,'Registro de respuestas'!$A$1:$A$48,0),MATCH(D$8,'Registro de respuestas'!$A$8:$AA$8,0))="✔",2,IF(INDEX('Registro de respuestas'!$A$1:$AA$48,MATCH($A33,'Registro de respuestas'!$A$1:$A$48,0),MATCH(D$8,'Registro de respuestas'!$A$8:$AA$8,0))="X",0,IF(INDEX('Registro de respuestas'!$A$1:$AA$48,MATCH($A33,'Registro de respuestas'!$A$1:$A$48,0),MATCH(D$8,'Registro de respuestas'!$A$8:$AA$8,0))="—",3)))</f>
        <v>0</v>
      </c>
      <c r="E33" s="59" t="b">
        <f>IF(INDEX('Registro de respuestas'!$A$1:$AA$48,MATCH($A33,'Registro de respuestas'!$A$1:$A$48,0),MATCH(E$8,'Registro de respuestas'!$A$8:$AA$8,0))="✔",2,IF(INDEX('Registro de respuestas'!$A$1:$AA$48,MATCH($A33,'Registro de respuestas'!$A$1:$A$48,0),MATCH(E$8,'Registro de respuestas'!$A$8:$AA$8,0))="X",0,IF(INDEX('Registro de respuestas'!$A$1:$AA$48,MATCH($A33,'Registro de respuestas'!$A$1:$A$48,0),MATCH(E$8,'Registro de respuestas'!$A$8:$AA$8,0))="—",3)))</f>
        <v>0</v>
      </c>
      <c r="F33" s="59" t="b">
        <f>IF(INDEX('Registro de respuestas'!$A$1:$AA$48,MATCH($A33,'Registro de respuestas'!$A$1:$A$48,0),MATCH(F$8,'Registro de respuestas'!$A$8:$AA$8,0))="✔",2,IF(INDEX('Registro de respuestas'!$A$1:$AA$48,MATCH($A33,'Registro de respuestas'!$A$1:$A$48,0),MATCH(F$8,'Registro de respuestas'!$A$8:$AA$8,0))="X",0,IF(INDEX('Registro de respuestas'!$A$1:$AA$48,MATCH($A33,'Registro de respuestas'!$A$1:$A$48,0),MATCH(F$8,'Registro de respuestas'!$A$8:$AA$8,0))="—",3)))</f>
        <v>0</v>
      </c>
      <c r="G33" s="59" t="b">
        <f>IF(INDEX('Registro de respuestas'!$A$1:$AA$48,MATCH($A33,'Registro de respuestas'!$A$1:$A$48,0),MATCH(G$8,'Registro de respuestas'!$A$8:$AA$8,0))="✔",2,IF(INDEX('Registro de respuestas'!$A$1:$AA$48,MATCH($A33,'Registro de respuestas'!$A$1:$A$48,0),MATCH(G$8,'Registro de respuestas'!$A$8:$AA$8,0))="X",0,IF(INDEX('Registro de respuestas'!$A$1:$AA$48,MATCH($A33,'Registro de respuestas'!$A$1:$A$48,0),MATCH(G$8,'Registro de respuestas'!$A$8:$AA$8,0))="—",3)))</f>
        <v>0</v>
      </c>
      <c r="H33" s="59" t="b">
        <f>IF(INDEX('Registro de respuestas'!$A$1:$AA$48,MATCH($A33,'Registro de respuestas'!$A$1:$A$48,0),MATCH(H$8,'Registro de respuestas'!$A$8:$AA$8,0))="✔",2,IF(INDEX('Registro de respuestas'!$A$1:$AA$48,MATCH($A33,'Registro de respuestas'!$A$1:$A$48,0),MATCH(H$8,'Registro de respuestas'!$A$8:$AA$8,0))="X",0,IF(INDEX('Registro de respuestas'!$A$1:$AA$48,MATCH($A33,'Registro de respuestas'!$A$1:$A$48,0),MATCH(H$8,'Registro de respuestas'!$A$8:$AA$8,0))="—",3)))</f>
        <v>0</v>
      </c>
      <c r="I33" s="59" t="b">
        <f>IF(INDEX('Registro de respuestas'!$A$1:$AA$48,MATCH($A33,'Registro de respuestas'!$A$1:$A$48,0),MATCH(I$8,'Registro de respuestas'!$A$8:$AA$8,0))="✔",2,IF(INDEX('Registro de respuestas'!$A$1:$AA$48,MATCH($A33,'Registro de respuestas'!$A$1:$A$48,0),MATCH(I$8,'Registro de respuestas'!$A$8:$AA$8,0))="X",0,IF(INDEX('Registro de respuestas'!$A$1:$AA$48,MATCH($A33,'Registro de respuestas'!$A$1:$A$48,0),MATCH(I$8,'Registro de respuestas'!$A$8:$AA$8,0))="—",3)))</f>
        <v>0</v>
      </c>
      <c r="J33" s="59" t="b">
        <f>IF(INDEX('Registro de respuestas'!$A$1:$AA$48,MATCH($A33,'Registro de respuestas'!$A$1:$A$48,0),MATCH(J$8,'Registro de respuestas'!$A$8:$AA$8,0))="✔",2,IF(INDEX('Registro de respuestas'!$A$1:$AA$48,MATCH($A33,'Registro de respuestas'!$A$1:$A$48,0),MATCH(J$8,'Registro de respuestas'!$A$8:$AA$8,0))="X",0,IF(INDEX('Registro de respuestas'!$A$1:$AA$48,MATCH($A33,'Registro de respuestas'!$A$1:$A$48,0),MATCH(J$8,'Registro de respuestas'!$A$8:$AA$8,0))="—",3)))</f>
        <v>0</v>
      </c>
      <c r="K33" s="59" t="b">
        <f>IF(INDEX('Registro de respuestas'!$A$1:$AA$48,MATCH($A33,'Registro de respuestas'!$A$1:$A$48,0),MATCH(K$8,'Registro de respuestas'!$A$8:$AA$8,0))="✔",2,IF(INDEX('Registro de respuestas'!$A$1:$AA$48,MATCH($A33,'Registro de respuestas'!$A$1:$A$48,0),MATCH(K$8,'Registro de respuestas'!$A$8:$AA$8,0))="X",0,IF(INDEX('Registro de respuestas'!$A$1:$AA$48,MATCH($A33,'Registro de respuestas'!$A$1:$A$48,0),MATCH(K$8,'Registro de respuestas'!$A$8:$AA$8,0))="—",3)))</f>
        <v>0</v>
      </c>
      <c r="L33" s="59" t="b">
        <f>IF(INDEX('Registro de respuestas'!$A$1:$AA$48,MATCH($A33,'Registro de respuestas'!$A$1:$A$48,0),MATCH(L$8,'Registro de respuestas'!$A$8:$AA$8,0))="✔",2,IF(INDEX('Registro de respuestas'!$A$1:$AA$48,MATCH($A33,'Registro de respuestas'!$A$1:$A$48,0),MATCH(L$8,'Registro de respuestas'!$A$8:$AA$8,0))="X",0,IF(INDEX('Registro de respuestas'!$A$1:$AA$48,MATCH($A33,'Registro de respuestas'!$A$1:$A$48,0),MATCH(L$8,'Registro de respuestas'!$A$8:$AA$8,0))="—",3)))</f>
        <v>0</v>
      </c>
      <c r="M33" s="59" t="b">
        <f>IF(INDEX('Registro de respuestas'!$A$1:$AA$48,MATCH($A33,'Registro de respuestas'!$A$1:$A$48,0),MATCH(M$8,'Registro de respuestas'!$A$8:$AA$8,0))="✔",2,IF(INDEX('Registro de respuestas'!$A$1:$AA$48,MATCH($A33,'Registro de respuestas'!$A$1:$A$48,0),MATCH(M$8,'Registro de respuestas'!$A$8:$AA$8,0))="X",0,IF(INDEX('Registro de respuestas'!$A$1:$AA$48,MATCH($A33,'Registro de respuestas'!$A$1:$A$48,0),MATCH(M$8,'Registro de respuestas'!$A$8:$AA$8,0))="—",3)))</f>
        <v>0</v>
      </c>
      <c r="N33" s="59" t="b">
        <f>IF(INDEX('Registro de respuestas'!$A$1:$AA$48,MATCH($A33,'Registro de respuestas'!$A$1:$A$48,0),MATCH(N$8,'Registro de respuestas'!$A$8:$AA$8,0))="✔",2,IF(INDEX('Registro de respuestas'!$A$1:$AA$48,MATCH($A33,'Registro de respuestas'!$A$1:$A$48,0),MATCH(N$8,'Registro de respuestas'!$A$8:$AA$8,0))="X",0,IF(INDEX('Registro de respuestas'!$A$1:$AA$48,MATCH($A33,'Registro de respuestas'!$A$1:$A$48,0),MATCH(N$8,'Registro de respuestas'!$A$8:$AA$8,0))="—",3)))</f>
        <v>0</v>
      </c>
      <c r="O33" s="59" t="b">
        <f>IF(INDEX('Registro de respuestas'!$A$1:$AA$48,MATCH($A33,'Registro de respuestas'!$A$1:$A$48,0),MATCH(O$8,'Registro de respuestas'!$A$8:$AA$8,0))="✔",2,IF(INDEX('Registro de respuestas'!$A$1:$AA$48,MATCH($A33,'Registro de respuestas'!$A$1:$A$48,0),MATCH(O$8,'Registro de respuestas'!$A$8:$AA$8,0))="X",0,IF(INDEX('Registro de respuestas'!$A$1:$AA$48,MATCH($A33,'Registro de respuestas'!$A$1:$A$48,0),MATCH(O$8,'Registro de respuestas'!$A$8:$AA$8,0))="—",3)))</f>
        <v>0</v>
      </c>
      <c r="P33" s="140" t="b">
        <f>IF(INDEX('Registro de respuestas'!$A$1:$AA$48,MATCH($A33,'Registro de respuestas'!$A$1:$A$48,0),MATCH(P$8,'Registro de respuestas'!$A$8:$AA$8,0))="✔",2,IF(INDEX('Registro de respuestas'!$A$1:$AA$48,MATCH($A33,'Registro de respuestas'!$A$1:$A$48,0),MATCH(P$8,'Registro de respuestas'!$A$8:$AA$8,0))="X",0,IF(INDEX('Registro de respuestas'!$A$1:$AA$48,MATCH($A33,'Registro de respuestas'!$A$1:$A$48,0),MATCH(P$8,'Registro de respuestas'!$A$8:$AA$8,0))="—",3)))</f>
        <v>0</v>
      </c>
      <c r="Q33" s="60" t="b">
        <f>IF(INDEX('Registro de respuestas'!$A$1:$AA$48,MATCH($A33,'Registro de respuestas'!$A$1:$A$48,0),MATCH(Q$8,'Registro de respuestas'!$A$8:$AA$8,0))="✔",2,IF(INDEX('Registro de respuestas'!$A$1:$AA$48,MATCH($A33,'Registro de respuestas'!$A$1:$A$48,0),MATCH(Q$8,'Registro de respuestas'!$A$8:$AA$8,0))="X",0,IF(INDEX('Registro de respuestas'!$A$1:$AA$48,MATCH($A33,'Registro de respuestas'!$A$1:$A$48,0),MATCH(Q$8,'Registro de respuestas'!$A$8:$AA$8,0))="—",3)))</f>
        <v>0</v>
      </c>
      <c r="R33" s="59" t="b">
        <f>IF(INDEX('Registro de respuestas'!$A$1:$AA$48,MATCH($A33,'Registro de respuestas'!$A$1:$A$48,0),MATCH(R$8,'Registro de respuestas'!$A$8:$AA$8,0))="✔",2,IF(INDEX('Registro de respuestas'!$A$1:$AA$48,MATCH($A33,'Registro de respuestas'!$A$1:$A$48,0),MATCH(R$8,'Registro de respuestas'!$A$8:$AA$8,0))="X",0,IF(INDEX('Registro de respuestas'!$A$1:$AA$48,MATCH($A33,'Registro de respuestas'!$A$1:$A$48,0),MATCH(R$8,'Registro de respuestas'!$A$8:$AA$8,0))="—",3)))</f>
        <v>0</v>
      </c>
      <c r="S33" s="59" t="b">
        <f>IF(INDEX('Registro de respuestas'!$A$1:$AA$48,MATCH($A33,'Registro de respuestas'!$A$1:$A$48,0),MATCH(S$8,'Registro de respuestas'!$A$8:$AA$8,0))="✔",2,IF(INDEX('Registro de respuestas'!$A$1:$AA$48,MATCH($A33,'Registro de respuestas'!$A$1:$A$48,0),MATCH(S$8,'Registro de respuestas'!$A$8:$AA$8,0))="X",0,IF(INDEX('Registro de respuestas'!$A$1:$AA$48,MATCH($A33,'Registro de respuestas'!$A$1:$A$48,0),MATCH(S$8,'Registro de respuestas'!$A$8:$AA$8,0))="—",3)))</f>
        <v>0</v>
      </c>
      <c r="T33" s="59" t="b">
        <f>IF(INDEX('Registro de respuestas'!$A$1:$AA$48,MATCH($A33,'Registro de respuestas'!$A$1:$A$48,0),MATCH(T$8,'Registro de respuestas'!$A$8:$AA$8,0))="✔",2,IF(INDEX('Registro de respuestas'!$A$1:$AA$48,MATCH($A33,'Registro de respuestas'!$A$1:$A$48,0),MATCH(T$8,'Registro de respuestas'!$A$8:$AA$8,0))="X",0,IF(INDEX('Registro de respuestas'!$A$1:$AA$48,MATCH($A33,'Registro de respuestas'!$A$1:$A$48,0),MATCH(T$8,'Registro de respuestas'!$A$8:$AA$8,0))="—",3)))</f>
        <v>0</v>
      </c>
      <c r="U33" s="59" t="b">
        <f>IF(INDEX('Registro de respuestas'!$A$1:$AA$48,MATCH($A33,'Registro de respuestas'!$A$1:$A$48,0),MATCH(U$8,'Registro de respuestas'!$A$8:$AA$8,0))="✔",2,IF(INDEX('Registro de respuestas'!$A$1:$AA$48,MATCH($A33,'Registro de respuestas'!$A$1:$A$48,0),MATCH(U$8,'Registro de respuestas'!$A$8:$AA$8,0))="X",0,IF(INDEX('Registro de respuestas'!$A$1:$AA$48,MATCH($A33,'Registro de respuestas'!$A$1:$A$48,0),MATCH(U$8,'Registro de respuestas'!$A$8:$AA$8,0))="—",3)))</f>
        <v>0</v>
      </c>
      <c r="V33" s="61" t="b">
        <f>IF(INDEX('Registro de respuestas'!$A$1:$AA$48,MATCH($A33,'Registro de respuestas'!$A$1:$A$48,0),MATCH(V$8,'Registro de respuestas'!$A$8:$AA$8,0))="✔",2,IF(INDEX('Registro de respuestas'!$A$1:$AA$48,MATCH($A33,'Registro de respuestas'!$A$1:$A$48,0),MATCH(V$8,'Registro de respuestas'!$A$8:$AA$8,0))="X",0,IF(INDEX('Registro de respuestas'!$A$1:$AA$48,MATCH($A33,'Registro de respuestas'!$A$1:$A$48,0),MATCH(V$8,'Registro de respuestas'!$A$8:$AA$8,0))="—",3)))</f>
        <v>0</v>
      </c>
      <c r="W33" s="143" t="b">
        <f>IF(INDEX('Registro de respuestas'!$A$1:$AA$48,MATCH($A33,'Registro de respuestas'!$A$1:$A$48,0),MATCH(W$8,'Registro de respuestas'!$A$8:$AA$8,0))="✔",2,IF(INDEX('Registro de respuestas'!$A$1:$AA$48,MATCH($A33,'Registro de respuestas'!$A$1:$A$48,0),MATCH(W$8,'Registro de respuestas'!$A$8:$AA$8,0))="X",0,IF(INDEX('Registro de respuestas'!$A$1:$AA$48,MATCH($A33,'Registro de respuestas'!$A$1:$A$48,0),MATCH(W$8,'Registro de respuestas'!$A$8:$AA$8,0))="—",3)))</f>
        <v>0</v>
      </c>
      <c r="X33" s="59" t="b">
        <f>IF(INDEX('Registro de respuestas'!$A$1:$AA$48,MATCH($A33,'Registro de respuestas'!$A$1:$A$48,0),MATCH(X$8,'Registro de respuestas'!$A$8:$AA$8,0))="✔",2,IF(INDEX('Registro de respuestas'!$A$1:$AA$48,MATCH($A33,'Registro de respuestas'!$A$1:$A$48,0),MATCH(X$8,'Registro de respuestas'!$A$8:$AA$8,0))="X",0,IF(INDEX('Registro de respuestas'!$A$1:$AA$48,MATCH($A33,'Registro de respuestas'!$A$1:$A$48,0),MATCH(X$8,'Registro de respuestas'!$A$8:$AA$8,0))="—",3)))</f>
        <v>0</v>
      </c>
      <c r="Y33" s="59" t="b">
        <f>IF(INDEX('Registro de respuestas'!$A$1:$AA$48,MATCH($A33,'Registro de respuestas'!$A$1:$A$48,0),MATCH(Y$8,'Registro de respuestas'!$A$8:$AA$8,0))="✔",2,IF(INDEX('Registro de respuestas'!$A$1:$AA$48,MATCH($A33,'Registro de respuestas'!$A$1:$A$48,0),MATCH(Y$8,'Registro de respuestas'!$A$8:$AA$8,0))="X",0,IF(INDEX('Registro de respuestas'!$A$1:$AA$48,MATCH($A33,'Registro de respuestas'!$A$1:$A$48,0),MATCH(Y$8,'Registro de respuestas'!$A$8:$AA$8,0))="—",3)))</f>
        <v>0</v>
      </c>
      <c r="Z33" s="61" t="b">
        <f>IF(INDEX('Registro de respuestas'!$A$1:$AA$48,MATCH($A33,'Registro de respuestas'!$A$1:$A$48,0),MATCH(Z$8,'Registro de respuestas'!$A$8:$AA$8,0))="✔",2,IF(INDEX('Registro de respuestas'!$A$1:$AA$48,MATCH($A33,'Registro de respuestas'!$A$1:$A$48,0),MATCH(Z$8,'Registro de respuestas'!$A$8:$AA$8,0))="X",0,IF(INDEX('Registro de respuestas'!$A$1:$AA$48,MATCH($A33,'Registro de respuestas'!$A$1:$A$48,0),MATCH(Z$8,'Registro de respuestas'!$A$8:$AA$8,0))="—",3)))</f>
        <v>0</v>
      </c>
      <c r="AA33" s="34" t="str">
        <f>'Registro de respuestas'!AB33</f>
        <v/>
      </c>
      <c r="AB33" s="31" t="str">
        <f>'Registro de respuestas'!AC33</f>
        <v/>
      </c>
      <c r="AC33" s="34" t="str">
        <f>'Registro de respuestas'!AD33</f>
        <v/>
      </c>
    </row>
    <row r="34" spans="1:29" ht="13.4" customHeight="1" x14ac:dyDescent="0.35">
      <c r="A34" s="57">
        <v>26</v>
      </c>
      <c r="B34" s="225" t="str">
        <f>IF('Registro de respuestas'!B34="","",'Registro de respuestas'!B34)</f>
        <v/>
      </c>
      <c r="C34" s="143" t="b">
        <f>IF(INDEX('Registro de respuestas'!$A$1:$AA$48,MATCH($A34,'Registro de respuestas'!$A$1:$A$48,0),MATCH(C$8,'Registro de respuestas'!$A$8:$AA$8,0))="✔",2,IF(INDEX('Registro de respuestas'!$A$1:$AA$48,MATCH($A34,'Registro de respuestas'!$A$1:$A$48,0),MATCH(C$8,'Registro de respuestas'!$A$8:$AA$8,0))="X",0,IF(INDEX('Registro de respuestas'!$A$1:$AA$48,MATCH($A34,'Registro de respuestas'!$A$1:$A$48,0),MATCH(C$8,'Registro de respuestas'!$A$8:$AA$8,0))="—",3)))</f>
        <v>0</v>
      </c>
      <c r="D34" s="59" t="b">
        <f>IF(INDEX('Registro de respuestas'!$A$1:$AA$48,MATCH($A34,'Registro de respuestas'!$A$1:$A$48,0),MATCH(D$8,'Registro de respuestas'!$A$8:$AA$8,0))="✔",2,IF(INDEX('Registro de respuestas'!$A$1:$AA$48,MATCH($A34,'Registro de respuestas'!$A$1:$A$48,0),MATCH(D$8,'Registro de respuestas'!$A$8:$AA$8,0))="X",0,IF(INDEX('Registro de respuestas'!$A$1:$AA$48,MATCH($A34,'Registro de respuestas'!$A$1:$A$48,0),MATCH(D$8,'Registro de respuestas'!$A$8:$AA$8,0))="—",3)))</f>
        <v>0</v>
      </c>
      <c r="E34" s="59" t="b">
        <f>IF(INDEX('Registro de respuestas'!$A$1:$AA$48,MATCH($A34,'Registro de respuestas'!$A$1:$A$48,0),MATCH(E$8,'Registro de respuestas'!$A$8:$AA$8,0))="✔",2,IF(INDEX('Registro de respuestas'!$A$1:$AA$48,MATCH($A34,'Registro de respuestas'!$A$1:$A$48,0),MATCH(E$8,'Registro de respuestas'!$A$8:$AA$8,0))="X",0,IF(INDEX('Registro de respuestas'!$A$1:$AA$48,MATCH($A34,'Registro de respuestas'!$A$1:$A$48,0),MATCH(E$8,'Registro de respuestas'!$A$8:$AA$8,0))="—",3)))</f>
        <v>0</v>
      </c>
      <c r="F34" s="59" t="b">
        <f>IF(INDEX('Registro de respuestas'!$A$1:$AA$48,MATCH($A34,'Registro de respuestas'!$A$1:$A$48,0),MATCH(F$8,'Registro de respuestas'!$A$8:$AA$8,0))="✔",2,IF(INDEX('Registro de respuestas'!$A$1:$AA$48,MATCH($A34,'Registro de respuestas'!$A$1:$A$48,0),MATCH(F$8,'Registro de respuestas'!$A$8:$AA$8,0))="X",0,IF(INDEX('Registro de respuestas'!$A$1:$AA$48,MATCH($A34,'Registro de respuestas'!$A$1:$A$48,0),MATCH(F$8,'Registro de respuestas'!$A$8:$AA$8,0))="—",3)))</f>
        <v>0</v>
      </c>
      <c r="G34" s="59" t="b">
        <f>IF(INDEX('Registro de respuestas'!$A$1:$AA$48,MATCH($A34,'Registro de respuestas'!$A$1:$A$48,0),MATCH(G$8,'Registro de respuestas'!$A$8:$AA$8,0))="✔",2,IF(INDEX('Registro de respuestas'!$A$1:$AA$48,MATCH($A34,'Registro de respuestas'!$A$1:$A$48,0),MATCH(G$8,'Registro de respuestas'!$A$8:$AA$8,0))="X",0,IF(INDEX('Registro de respuestas'!$A$1:$AA$48,MATCH($A34,'Registro de respuestas'!$A$1:$A$48,0),MATCH(G$8,'Registro de respuestas'!$A$8:$AA$8,0))="—",3)))</f>
        <v>0</v>
      </c>
      <c r="H34" s="59" t="b">
        <f>IF(INDEX('Registro de respuestas'!$A$1:$AA$48,MATCH($A34,'Registro de respuestas'!$A$1:$A$48,0),MATCH(H$8,'Registro de respuestas'!$A$8:$AA$8,0))="✔",2,IF(INDEX('Registro de respuestas'!$A$1:$AA$48,MATCH($A34,'Registro de respuestas'!$A$1:$A$48,0),MATCH(H$8,'Registro de respuestas'!$A$8:$AA$8,0))="X",0,IF(INDEX('Registro de respuestas'!$A$1:$AA$48,MATCH($A34,'Registro de respuestas'!$A$1:$A$48,0),MATCH(H$8,'Registro de respuestas'!$A$8:$AA$8,0))="—",3)))</f>
        <v>0</v>
      </c>
      <c r="I34" s="59" t="b">
        <f>IF(INDEX('Registro de respuestas'!$A$1:$AA$48,MATCH($A34,'Registro de respuestas'!$A$1:$A$48,0),MATCH(I$8,'Registro de respuestas'!$A$8:$AA$8,0))="✔",2,IF(INDEX('Registro de respuestas'!$A$1:$AA$48,MATCH($A34,'Registro de respuestas'!$A$1:$A$48,0),MATCH(I$8,'Registro de respuestas'!$A$8:$AA$8,0))="X",0,IF(INDEX('Registro de respuestas'!$A$1:$AA$48,MATCH($A34,'Registro de respuestas'!$A$1:$A$48,0),MATCH(I$8,'Registro de respuestas'!$A$8:$AA$8,0))="—",3)))</f>
        <v>0</v>
      </c>
      <c r="J34" s="59" t="b">
        <f>IF(INDEX('Registro de respuestas'!$A$1:$AA$48,MATCH($A34,'Registro de respuestas'!$A$1:$A$48,0),MATCH(J$8,'Registro de respuestas'!$A$8:$AA$8,0))="✔",2,IF(INDEX('Registro de respuestas'!$A$1:$AA$48,MATCH($A34,'Registro de respuestas'!$A$1:$A$48,0),MATCH(J$8,'Registro de respuestas'!$A$8:$AA$8,0))="X",0,IF(INDEX('Registro de respuestas'!$A$1:$AA$48,MATCH($A34,'Registro de respuestas'!$A$1:$A$48,0),MATCH(J$8,'Registro de respuestas'!$A$8:$AA$8,0))="—",3)))</f>
        <v>0</v>
      </c>
      <c r="K34" s="59" t="b">
        <f>IF(INDEX('Registro de respuestas'!$A$1:$AA$48,MATCH($A34,'Registro de respuestas'!$A$1:$A$48,0),MATCH(K$8,'Registro de respuestas'!$A$8:$AA$8,0))="✔",2,IF(INDEX('Registro de respuestas'!$A$1:$AA$48,MATCH($A34,'Registro de respuestas'!$A$1:$A$48,0),MATCH(K$8,'Registro de respuestas'!$A$8:$AA$8,0))="X",0,IF(INDEX('Registro de respuestas'!$A$1:$AA$48,MATCH($A34,'Registro de respuestas'!$A$1:$A$48,0),MATCH(K$8,'Registro de respuestas'!$A$8:$AA$8,0))="—",3)))</f>
        <v>0</v>
      </c>
      <c r="L34" s="59" t="b">
        <f>IF(INDEX('Registro de respuestas'!$A$1:$AA$48,MATCH($A34,'Registro de respuestas'!$A$1:$A$48,0),MATCH(L$8,'Registro de respuestas'!$A$8:$AA$8,0))="✔",2,IF(INDEX('Registro de respuestas'!$A$1:$AA$48,MATCH($A34,'Registro de respuestas'!$A$1:$A$48,0),MATCH(L$8,'Registro de respuestas'!$A$8:$AA$8,0))="X",0,IF(INDEX('Registro de respuestas'!$A$1:$AA$48,MATCH($A34,'Registro de respuestas'!$A$1:$A$48,0),MATCH(L$8,'Registro de respuestas'!$A$8:$AA$8,0))="—",3)))</f>
        <v>0</v>
      </c>
      <c r="M34" s="59" t="b">
        <f>IF(INDEX('Registro de respuestas'!$A$1:$AA$48,MATCH($A34,'Registro de respuestas'!$A$1:$A$48,0),MATCH(M$8,'Registro de respuestas'!$A$8:$AA$8,0))="✔",2,IF(INDEX('Registro de respuestas'!$A$1:$AA$48,MATCH($A34,'Registro de respuestas'!$A$1:$A$48,0),MATCH(M$8,'Registro de respuestas'!$A$8:$AA$8,0))="X",0,IF(INDEX('Registro de respuestas'!$A$1:$AA$48,MATCH($A34,'Registro de respuestas'!$A$1:$A$48,0),MATCH(M$8,'Registro de respuestas'!$A$8:$AA$8,0))="—",3)))</f>
        <v>0</v>
      </c>
      <c r="N34" s="59" t="b">
        <f>IF(INDEX('Registro de respuestas'!$A$1:$AA$48,MATCH($A34,'Registro de respuestas'!$A$1:$A$48,0),MATCH(N$8,'Registro de respuestas'!$A$8:$AA$8,0))="✔",2,IF(INDEX('Registro de respuestas'!$A$1:$AA$48,MATCH($A34,'Registro de respuestas'!$A$1:$A$48,0),MATCH(N$8,'Registro de respuestas'!$A$8:$AA$8,0))="X",0,IF(INDEX('Registro de respuestas'!$A$1:$AA$48,MATCH($A34,'Registro de respuestas'!$A$1:$A$48,0),MATCH(N$8,'Registro de respuestas'!$A$8:$AA$8,0))="—",3)))</f>
        <v>0</v>
      </c>
      <c r="O34" s="59" t="b">
        <f>IF(INDEX('Registro de respuestas'!$A$1:$AA$48,MATCH($A34,'Registro de respuestas'!$A$1:$A$48,0),MATCH(O$8,'Registro de respuestas'!$A$8:$AA$8,0))="✔",2,IF(INDEX('Registro de respuestas'!$A$1:$AA$48,MATCH($A34,'Registro de respuestas'!$A$1:$A$48,0),MATCH(O$8,'Registro de respuestas'!$A$8:$AA$8,0))="X",0,IF(INDEX('Registro de respuestas'!$A$1:$AA$48,MATCH($A34,'Registro de respuestas'!$A$1:$A$48,0),MATCH(O$8,'Registro de respuestas'!$A$8:$AA$8,0))="—",3)))</f>
        <v>0</v>
      </c>
      <c r="P34" s="140" t="b">
        <f>IF(INDEX('Registro de respuestas'!$A$1:$AA$48,MATCH($A34,'Registro de respuestas'!$A$1:$A$48,0),MATCH(P$8,'Registro de respuestas'!$A$8:$AA$8,0))="✔",2,IF(INDEX('Registro de respuestas'!$A$1:$AA$48,MATCH($A34,'Registro de respuestas'!$A$1:$A$48,0),MATCH(P$8,'Registro de respuestas'!$A$8:$AA$8,0))="X",0,IF(INDEX('Registro de respuestas'!$A$1:$AA$48,MATCH($A34,'Registro de respuestas'!$A$1:$A$48,0),MATCH(P$8,'Registro de respuestas'!$A$8:$AA$8,0))="—",3)))</f>
        <v>0</v>
      </c>
      <c r="Q34" s="60" t="b">
        <f>IF(INDEX('Registro de respuestas'!$A$1:$AA$48,MATCH($A34,'Registro de respuestas'!$A$1:$A$48,0),MATCH(Q$8,'Registro de respuestas'!$A$8:$AA$8,0))="✔",2,IF(INDEX('Registro de respuestas'!$A$1:$AA$48,MATCH($A34,'Registro de respuestas'!$A$1:$A$48,0),MATCH(Q$8,'Registro de respuestas'!$A$8:$AA$8,0))="X",0,IF(INDEX('Registro de respuestas'!$A$1:$AA$48,MATCH($A34,'Registro de respuestas'!$A$1:$A$48,0),MATCH(Q$8,'Registro de respuestas'!$A$8:$AA$8,0))="—",3)))</f>
        <v>0</v>
      </c>
      <c r="R34" s="59" t="b">
        <f>IF(INDEX('Registro de respuestas'!$A$1:$AA$48,MATCH($A34,'Registro de respuestas'!$A$1:$A$48,0),MATCH(R$8,'Registro de respuestas'!$A$8:$AA$8,0))="✔",2,IF(INDEX('Registro de respuestas'!$A$1:$AA$48,MATCH($A34,'Registro de respuestas'!$A$1:$A$48,0),MATCH(R$8,'Registro de respuestas'!$A$8:$AA$8,0))="X",0,IF(INDEX('Registro de respuestas'!$A$1:$AA$48,MATCH($A34,'Registro de respuestas'!$A$1:$A$48,0),MATCH(R$8,'Registro de respuestas'!$A$8:$AA$8,0))="—",3)))</f>
        <v>0</v>
      </c>
      <c r="S34" s="59" t="b">
        <f>IF(INDEX('Registro de respuestas'!$A$1:$AA$48,MATCH($A34,'Registro de respuestas'!$A$1:$A$48,0),MATCH(S$8,'Registro de respuestas'!$A$8:$AA$8,0))="✔",2,IF(INDEX('Registro de respuestas'!$A$1:$AA$48,MATCH($A34,'Registro de respuestas'!$A$1:$A$48,0),MATCH(S$8,'Registro de respuestas'!$A$8:$AA$8,0))="X",0,IF(INDEX('Registro de respuestas'!$A$1:$AA$48,MATCH($A34,'Registro de respuestas'!$A$1:$A$48,0),MATCH(S$8,'Registro de respuestas'!$A$8:$AA$8,0))="—",3)))</f>
        <v>0</v>
      </c>
      <c r="T34" s="59" t="b">
        <f>IF(INDEX('Registro de respuestas'!$A$1:$AA$48,MATCH($A34,'Registro de respuestas'!$A$1:$A$48,0),MATCH(T$8,'Registro de respuestas'!$A$8:$AA$8,0))="✔",2,IF(INDEX('Registro de respuestas'!$A$1:$AA$48,MATCH($A34,'Registro de respuestas'!$A$1:$A$48,0),MATCH(T$8,'Registro de respuestas'!$A$8:$AA$8,0))="X",0,IF(INDEX('Registro de respuestas'!$A$1:$AA$48,MATCH($A34,'Registro de respuestas'!$A$1:$A$48,0),MATCH(T$8,'Registro de respuestas'!$A$8:$AA$8,0))="—",3)))</f>
        <v>0</v>
      </c>
      <c r="U34" s="59" t="b">
        <f>IF(INDEX('Registro de respuestas'!$A$1:$AA$48,MATCH($A34,'Registro de respuestas'!$A$1:$A$48,0),MATCH(U$8,'Registro de respuestas'!$A$8:$AA$8,0))="✔",2,IF(INDEX('Registro de respuestas'!$A$1:$AA$48,MATCH($A34,'Registro de respuestas'!$A$1:$A$48,0),MATCH(U$8,'Registro de respuestas'!$A$8:$AA$8,0))="X",0,IF(INDEX('Registro de respuestas'!$A$1:$AA$48,MATCH($A34,'Registro de respuestas'!$A$1:$A$48,0),MATCH(U$8,'Registro de respuestas'!$A$8:$AA$8,0))="—",3)))</f>
        <v>0</v>
      </c>
      <c r="V34" s="61" t="b">
        <f>IF(INDEX('Registro de respuestas'!$A$1:$AA$48,MATCH($A34,'Registro de respuestas'!$A$1:$A$48,0),MATCH(V$8,'Registro de respuestas'!$A$8:$AA$8,0))="✔",2,IF(INDEX('Registro de respuestas'!$A$1:$AA$48,MATCH($A34,'Registro de respuestas'!$A$1:$A$48,0),MATCH(V$8,'Registro de respuestas'!$A$8:$AA$8,0))="X",0,IF(INDEX('Registro de respuestas'!$A$1:$AA$48,MATCH($A34,'Registro de respuestas'!$A$1:$A$48,0),MATCH(V$8,'Registro de respuestas'!$A$8:$AA$8,0))="—",3)))</f>
        <v>0</v>
      </c>
      <c r="W34" s="143" t="b">
        <f>IF(INDEX('Registro de respuestas'!$A$1:$AA$48,MATCH($A34,'Registro de respuestas'!$A$1:$A$48,0),MATCH(W$8,'Registro de respuestas'!$A$8:$AA$8,0))="✔",2,IF(INDEX('Registro de respuestas'!$A$1:$AA$48,MATCH($A34,'Registro de respuestas'!$A$1:$A$48,0),MATCH(W$8,'Registro de respuestas'!$A$8:$AA$8,0))="X",0,IF(INDEX('Registro de respuestas'!$A$1:$AA$48,MATCH($A34,'Registro de respuestas'!$A$1:$A$48,0),MATCH(W$8,'Registro de respuestas'!$A$8:$AA$8,0))="—",3)))</f>
        <v>0</v>
      </c>
      <c r="X34" s="59" t="b">
        <f>IF(INDEX('Registro de respuestas'!$A$1:$AA$48,MATCH($A34,'Registro de respuestas'!$A$1:$A$48,0),MATCH(X$8,'Registro de respuestas'!$A$8:$AA$8,0))="✔",2,IF(INDEX('Registro de respuestas'!$A$1:$AA$48,MATCH($A34,'Registro de respuestas'!$A$1:$A$48,0),MATCH(X$8,'Registro de respuestas'!$A$8:$AA$8,0))="X",0,IF(INDEX('Registro de respuestas'!$A$1:$AA$48,MATCH($A34,'Registro de respuestas'!$A$1:$A$48,0),MATCH(X$8,'Registro de respuestas'!$A$8:$AA$8,0))="—",3)))</f>
        <v>0</v>
      </c>
      <c r="Y34" s="59" t="b">
        <f>IF(INDEX('Registro de respuestas'!$A$1:$AA$48,MATCH($A34,'Registro de respuestas'!$A$1:$A$48,0),MATCH(Y$8,'Registro de respuestas'!$A$8:$AA$8,0))="✔",2,IF(INDEX('Registro de respuestas'!$A$1:$AA$48,MATCH($A34,'Registro de respuestas'!$A$1:$A$48,0),MATCH(Y$8,'Registro de respuestas'!$A$8:$AA$8,0))="X",0,IF(INDEX('Registro de respuestas'!$A$1:$AA$48,MATCH($A34,'Registro de respuestas'!$A$1:$A$48,0),MATCH(Y$8,'Registro de respuestas'!$A$8:$AA$8,0))="—",3)))</f>
        <v>0</v>
      </c>
      <c r="Z34" s="61" t="b">
        <f>IF(INDEX('Registro de respuestas'!$A$1:$AA$48,MATCH($A34,'Registro de respuestas'!$A$1:$A$48,0),MATCH(Z$8,'Registro de respuestas'!$A$8:$AA$8,0))="✔",2,IF(INDEX('Registro de respuestas'!$A$1:$AA$48,MATCH($A34,'Registro de respuestas'!$A$1:$A$48,0),MATCH(Z$8,'Registro de respuestas'!$A$8:$AA$8,0))="X",0,IF(INDEX('Registro de respuestas'!$A$1:$AA$48,MATCH($A34,'Registro de respuestas'!$A$1:$A$48,0),MATCH(Z$8,'Registro de respuestas'!$A$8:$AA$8,0))="—",3)))</f>
        <v>0</v>
      </c>
      <c r="AA34" s="34" t="str">
        <f>'Registro de respuestas'!AB34</f>
        <v/>
      </c>
      <c r="AB34" s="31" t="str">
        <f>'Registro de respuestas'!AC34</f>
        <v/>
      </c>
      <c r="AC34" s="34" t="str">
        <f>'Registro de respuestas'!AD34</f>
        <v/>
      </c>
    </row>
    <row r="35" spans="1:29" ht="13.4" customHeight="1" x14ac:dyDescent="0.35">
      <c r="A35" s="57">
        <v>27</v>
      </c>
      <c r="B35" s="225" t="str">
        <f>IF('Registro de respuestas'!B35="","",'Registro de respuestas'!B35)</f>
        <v/>
      </c>
      <c r="C35" s="143" t="b">
        <f>IF(INDEX('Registro de respuestas'!$A$1:$AA$48,MATCH($A35,'Registro de respuestas'!$A$1:$A$48,0),MATCH(C$8,'Registro de respuestas'!$A$8:$AA$8,0))="✔",2,IF(INDEX('Registro de respuestas'!$A$1:$AA$48,MATCH($A35,'Registro de respuestas'!$A$1:$A$48,0),MATCH(C$8,'Registro de respuestas'!$A$8:$AA$8,0))="X",0,IF(INDEX('Registro de respuestas'!$A$1:$AA$48,MATCH($A35,'Registro de respuestas'!$A$1:$A$48,0),MATCH(C$8,'Registro de respuestas'!$A$8:$AA$8,0))="—",3)))</f>
        <v>0</v>
      </c>
      <c r="D35" s="59" t="b">
        <f>IF(INDEX('Registro de respuestas'!$A$1:$AA$48,MATCH($A35,'Registro de respuestas'!$A$1:$A$48,0),MATCH(D$8,'Registro de respuestas'!$A$8:$AA$8,0))="✔",2,IF(INDEX('Registro de respuestas'!$A$1:$AA$48,MATCH($A35,'Registro de respuestas'!$A$1:$A$48,0),MATCH(D$8,'Registro de respuestas'!$A$8:$AA$8,0))="X",0,IF(INDEX('Registro de respuestas'!$A$1:$AA$48,MATCH($A35,'Registro de respuestas'!$A$1:$A$48,0),MATCH(D$8,'Registro de respuestas'!$A$8:$AA$8,0))="—",3)))</f>
        <v>0</v>
      </c>
      <c r="E35" s="59" t="b">
        <f>IF(INDEX('Registro de respuestas'!$A$1:$AA$48,MATCH($A35,'Registro de respuestas'!$A$1:$A$48,0),MATCH(E$8,'Registro de respuestas'!$A$8:$AA$8,0))="✔",2,IF(INDEX('Registro de respuestas'!$A$1:$AA$48,MATCH($A35,'Registro de respuestas'!$A$1:$A$48,0),MATCH(E$8,'Registro de respuestas'!$A$8:$AA$8,0))="X",0,IF(INDEX('Registro de respuestas'!$A$1:$AA$48,MATCH($A35,'Registro de respuestas'!$A$1:$A$48,0),MATCH(E$8,'Registro de respuestas'!$A$8:$AA$8,0))="—",3)))</f>
        <v>0</v>
      </c>
      <c r="F35" s="59" t="b">
        <f>IF(INDEX('Registro de respuestas'!$A$1:$AA$48,MATCH($A35,'Registro de respuestas'!$A$1:$A$48,0),MATCH(F$8,'Registro de respuestas'!$A$8:$AA$8,0))="✔",2,IF(INDEX('Registro de respuestas'!$A$1:$AA$48,MATCH($A35,'Registro de respuestas'!$A$1:$A$48,0),MATCH(F$8,'Registro de respuestas'!$A$8:$AA$8,0))="X",0,IF(INDEX('Registro de respuestas'!$A$1:$AA$48,MATCH($A35,'Registro de respuestas'!$A$1:$A$48,0),MATCH(F$8,'Registro de respuestas'!$A$8:$AA$8,0))="—",3)))</f>
        <v>0</v>
      </c>
      <c r="G35" s="59" t="b">
        <f>IF(INDEX('Registro de respuestas'!$A$1:$AA$48,MATCH($A35,'Registro de respuestas'!$A$1:$A$48,0),MATCH(G$8,'Registro de respuestas'!$A$8:$AA$8,0))="✔",2,IF(INDEX('Registro de respuestas'!$A$1:$AA$48,MATCH($A35,'Registro de respuestas'!$A$1:$A$48,0),MATCH(G$8,'Registro de respuestas'!$A$8:$AA$8,0))="X",0,IF(INDEX('Registro de respuestas'!$A$1:$AA$48,MATCH($A35,'Registro de respuestas'!$A$1:$A$48,0),MATCH(G$8,'Registro de respuestas'!$A$8:$AA$8,0))="—",3)))</f>
        <v>0</v>
      </c>
      <c r="H35" s="59" t="b">
        <f>IF(INDEX('Registro de respuestas'!$A$1:$AA$48,MATCH($A35,'Registro de respuestas'!$A$1:$A$48,0),MATCH(H$8,'Registro de respuestas'!$A$8:$AA$8,0))="✔",2,IF(INDEX('Registro de respuestas'!$A$1:$AA$48,MATCH($A35,'Registro de respuestas'!$A$1:$A$48,0),MATCH(H$8,'Registro de respuestas'!$A$8:$AA$8,0))="X",0,IF(INDEX('Registro de respuestas'!$A$1:$AA$48,MATCH($A35,'Registro de respuestas'!$A$1:$A$48,0),MATCH(H$8,'Registro de respuestas'!$A$8:$AA$8,0))="—",3)))</f>
        <v>0</v>
      </c>
      <c r="I35" s="59" t="b">
        <f>IF(INDEX('Registro de respuestas'!$A$1:$AA$48,MATCH($A35,'Registro de respuestas'!$A$1:$A$48,0),MATCH(I$8,'Registro de respuestas'!$A$8:$AA$8,0))="✔",2,IF(INDEX('Registro de respuestas'!$A$1:$AA$48,MATCH($A35,'Registro de respuestas'!$A$1:$A$48,0),MATCH(I$8,'Registro de respuestas'!$A$8:$AA$8,0))="X",0,IF(INDEX('Registro de respuestas'!$A$1:$AA$48,MATCH($A35,'Registro de respuestas'!$A$1:$A$48,0),MATCH(I$8,'Registro de respuestas'!$A$8:$AA$8,0))="—",3)))</f>
        <v>0</v>
      </c>
      <c r="J35" s="59" t="b">
        <f>IF(INDEX('Registro de respuestas'!$A$1:$AA$48,MATCH($A35,'Registro de respuestas'!$A$1:$A$48,0),MATCH(J$8,'Registro de respuestas'!$A$8:$AA$8,0))="✔",2,IF(INDEX('Registro de respuestas'!$A$1:$AA$48,MATCH($A35,'Registro de respuestas'!$A$1:$A$48,0),MATCH(J$8,'Registro de respuestas'!$A$8:$AA$8,0))="X",0,IF(INDEX('Registro de respuestas'!$A$1:$AA$48,MATCH($A35,'Registro de respuestas'!$A$1:$A$48,0),MATCH(J$8,'Registro de respuestas'!$A$8:$AA$8,0))="—",3)))</f>
        <v>0</v>
      </c>
      <c r="K35" s="59" t="b">
        <f>IF(INDEX('Registro de respuestas'!$A$1:$AA$48,MATCH($A35,'Registro de respuestas'!$A$1:$A$48,0),MATCH(K$8,'Registro de respuestas'!$A$8:$AA$8,0))="✔",2,IF(INDEX('Registro de respuestas'!$A$1:$AA$48,MATCH($A35,'Registro de respuestas'!$A$1:$A$48,0),MATCH(K$8,'Registro de respuestas'!$A$8:$AA$8,0))="X",0,IF(INDEX('Registro de respuestas'!$A$1:$AA$48,MATCH($A35,'Registro de respuestas'!$A$1:$A$48,0),MATCH(K$8,'Registro de respuestas'!$A$8:$AA$8,0))="—",3)))</f>
        <v>0</v>
      </c>
      <c r="L35" s="59" t="b">
        <f>IF(INDEX('Registro de respuestas'!$A$1:$AA$48,MATCH($A35,'Registro de respuestas'!$A$1:$A$48,0),MATCH(L$8,'Registro de respuestas'!$A$8:$AA$8,0))="✔",2,IF(INDEX('Registro de respuestas'!$A$1:$AA$48,MATCH($A35,'Registro de respuestas'!$A$1:$A$48,0),MATCH(L$8,'Registro de respuestas'!$A$8:$AA$8,0))="X",0,IF(INDEX('Registro de respuestas'!$A$1:$AA$48,MATCH($A35,'Registro de respuestas'!$A$1:$A$48,0),MATCH(L$8,'Registro de respuestas'!$A$8:$AA$8,0))="—",3)))</f>
        <v>0</v>
      </c>
      <c r="M35" s="59" t="b">
        <f>IF(INDEX('Registro de respuestas'!$A$1:$AA$48,MATCH($A35,'Registro de respuestas'!$A$1:$A$48,0),MATCH(M$8,'Registro de respuestas'!$A$8:$AA$8,0))="✔",2,IF(INDEX('Registro de respuestas'!$A$1:$AA$48,MATCH($A35,'Registro de respuestas'!$A$1:$A$48,0),MATCH(M$8,'Registro de respuestas'!$A$8:$AA$8,0))="X",0,IF(INDEX('Registro de respuestas'!$A$1:$AA$48,MATCH($A35,'Registro de respuestas'!$A$1:$A$48,0),MATCH(M$8,'Registro de respuestas'!$A$8:$AA$8,0))="—",3)))</f>
        <v>0</v>
      </c>
      <c r="N35" s="59" t="b">
        <f>IF(INDEX('Registro de respuestas'!$A$1:$AA$48,MATCH($A35,'Registro de respuestas'!$A$1:$A$48,0),MATCH(N$8,'Registro de respuestas'!$A$8:$AA$8,0))="✔",2,IF(INDEX('Registro de respuestas'!$A$1:$AA$48,MATCH($A35,'Registro de respuestas'!$A$1:$A$48,0),MATCH(N$8,'Registro de respuestas'!$A$8:$AA$8,0))="X",0,IF(INDEX('Registro de respuestas'!$A$1:$AA$48,MATCH($A35,'Registro de respuestas'!$A$1:$A$48,0),MATCH(N$8,'Registro de respuestas'!$A$8:$AA$8,0))="—",3)))</f>
        <v>0</v>
      </c>
      <c r="O35" s="59" t="b">
        <f>IF(INDEX('Registro de respuestas'!$A$1:$AA$48,MATCH($A35,'Registro de respuestas'!$A$1:$A$48,0),MATCH(O$8,'Registro de respuestas'!$A$8:$AA$8,0))="✔",2,IF(INDEX('Registro de respuestas'!$A$1:$AA$48,MATCH($A35,'Registro de respuestas'!$A$1:$A$48,0),MATCH(O$8,'Registro de respuestas'!$A$8:$AA$8,0))="X",0,IF(INDEX('Registro de respuestas'!$A$1:$AA$48,MATCH($A35,'Registro de respuestas'!$A$1:$A$48,0),MATCH(O$8,'Registro de respuestas'!$A$8:$AA$8,0))="—",3)))</f>
        <v>0</v>
      </c>
      <c r="P35" s="140" t="b">
        <f>IF(INDEX('Registro de respuestas'!$A$1:$AA$48,MATCH($A35,'Registro de respuestas'!$A$1:$A$48,0),MATCH(P$8,'Registro de respuestas'!$A$8:$AA$8,0))="✔",2,IF(INDEX('Registro de respuestas'!$A$1:$AA$48,MATCH($A35,'Registro de respuestas'!$A$1:$A$48,0),MATCH(P$8,'Registro de respuestas'!$A$8:$AA$8,0))="X",0,IF(INDEX('Registro de respuestas'!$A$1:$AA$48,MATCH($A35,'Registro de respuestas'!$A$1:$A$48,0),MATCH(P$8,'Registro de respuestas'!$A$8:$AA$8,0))="—",3)))</f>
        <v>0</v>
      </c>
      <c r="Q35" s="60" t="b">
        <f>IF(INDEX('Registro de respuestas'!$A$1:$AA$48,MATCH($A35,'Registro de respuestas'!$A$1:$A$48,0),MATCH(Q$8,'Registro de respuestas'!$A$8:$AA$8,0))="✔",2,IF(INDEX('Registro de respuestas'!$A$1:$AA$48,MATCH($A35,'Registro de respuestas'!$A$1:$A$48,0),MATCH(Q$8,'Registro de respuestas'!$A$8:$AA$8,0))="X",0,IF(INDEX('Registro de respuestas'!$A$1:$AA$48,MATCH($A35,'Registro de respuestas'!$A$1:$A$48,0),MATCH(Q$8,'Registro de respuestas'!$A$8:$AA$8,0))="—",3)))</f>
        <v>0</v>
      </c>
      <c r="R35" s="59" t="b">
        <f>IF(INDEX('Registro de respuestas'!$A$1:$AA$48,MATCH($A35,'Registro de respuestas'!$A$1:$A$48,0),MATCH(R$8,'Registro de respuestas'!$A$8:$AA$8,0))="✔",2,IF(INDEX('Registro de respuestas'!$A$1:$AA$48,MATCH($A35,'Registro de respuestas'!$A$1:$A$48,0),MATCH(R$8,'Registro de respuestas'!$A$8:$AA$8,0))="X",0,IF(INDEX('Registro de respuestas'!$A$1:$AA$48,MATCH($A35,'Registro de respuestas'!$A$1:$A$48,0),MATCH(R$8,'Registro de respuestas'!$A$8:$AA$8,0))="—",3)))</f>
        <v>0</v>
      </c>
      <c r="S35" s="59" t="b">
        <f>IF(INDEX('Registro de respuestas'!$A$1:$AA$48,MATCH($A35,'Registro de respuestas'!$A$1:$A$48,0),MATCH(S$8,'Registro de respuestas'!$A$8:$AA$8,0))="✔",2,IF(INDEX('Registro de respuestas'!$A$1:$AA$48,MATCH($A35,'Registro de respuestas'!$A$1:$A$48,0),MATCH(S$8,'Registro de respuestas'!$A$8:$AA$8,0))="X",0,IF(INDEX('Registro de respuestas'!$A$1:$AA$48,MATCH($A35,'Registro de respuestas'!$A$1:$A$48,0),MATCH(S$8,'Registro de respuestas'!$A$8:$AA$8,0))="—",3)))</f>
        <v>0</v>
      </c>
      <c r="T35" s="59" t="b">
        <f>IF(INDEX('Registro de respuestas'!$A$1:$AA$48,MATCH($A35,'Registro de respuestas'!$A$1:$A$48,0),MATCH(T$8,'Registro de respuestas'!$A$8:$AA$8,0))="✔",2,IF(INDEX('Registro de respuestas'!$A$1:$AA$48,MATCH($A35,'Registro de respuestas'!$A$1:$A$48,0),MATCH(T$8,'Registro de respuestas'!$A$8:$AA$8,0))="X",0,IF(INDEX('Registro de respuestas'!$A$1:$AA$48,MATCH($A35,'Registro de respuestas'!$A$1:$A$48,0),MATCH(T$8,'Registro de respuestas'!$A$8:$AA$8,0))="—",3)))</f>
        <v>0</v>
      </c>
      <c r="U35" s="59" t="b">
        <f>IF(INDEX('Registro de respuestas'!$A$1:$AA$48,MATCH($A35,'Registro de respuestas'!$A$1:$A$48,0),MATCH(U$8,'Registro de respuestas'!$A$8:$AA$8,0))="✔",2,IF(INDEX('Registro de respuestas'!$A$1:$AA$48,MATCH($A35,'Registro de respuestas'!$A$1:$A$48,0),MATCH(U$8,'Registro de respuestas'!$A$8:$AA$8,0))="X",0,IF(INDEX('Registro de respuestas'!$A$1:$AA$48,MATCH($A35,'Registro de respuestas'!$A$1:$A$48,0),MATCH(U$8,'Registro de respuestas'!$A$8:$AA$8,0))="—",3)))</f>
        <v>0</v>
      </c>
      <c r="V35" s="61" t="b">
        <f>IF(INDEX('Registro de respuestas'!$A$1:$AA$48,MATCH($A35,'Registro de respuestas'!$A$1:$A$48,0),MATCH(V$8,'Registro de respuestas'!$A$8:$AA$8,0))="✔",2,IF(INDEX('Registro de respuestas'!$A$1:$AA$48,MATCH($A35,'Registro de respuestas'!$A$1:$A$48,0),MATCH(V$8,'Registro de respuestas'!$A$8:$AA$8,0))="X",0,IF(INDEX('Registro de respuestas'!$A$1:$AA$48,MATCH($A35,'Registro de respuestas'!$A$1:$A$48,0),MATCH(V$8,'Registro de respuestas'!$A$8:$AA$8,0))="—",3)))</f>
        <v>0</v>
      </c>
      <c r="W35" s="143" t="b">
        <f>IF(INDEX('Registro de respuestas'!$A$1:$AA$48,MATCH($A35,'Registro de respuestas'!$A$1:$A$48,0),MATCH(W$8,'Registro de respuestas'!$A$8:$AA$8,0))="✔",2,IF(INDEX('Registro de respuestas'!$A$1:$AA$48,MATCH($A35,'Registro de respuestas'!$A$1:$A$48,0),MATCH(W$8,'Registro de respuestas'!$A$8:$AA$8,0))="X",0,IF(INDEX('Registro de respuestas'!$A$1:$AA$48,MATCH($A35,'Registro de respuestas'!$A$1:$A$48,0),MATCH(W$8,'Registro de respuestas'!$A$8:$AA$8,0))="—",3)))</f>
        <v>0</v>
      </c>
      <c r="X35" s="59" t="b">
        <f>IF(INDEX('Registro de respuestas'!$A$1:$AA$48,MATCH($A35,'Registro de respuestas'!$A$1:$A$48,0),MATCH(X$8,'Registro de respuestas'!$A$8:$AA$8,0))="✔",2,IF(INDEX('Registro de respuestas'!$A$1:$AA$48,MATCH($A35,'Registro de respuestas'!$A$1:$A$48,0),MATCH(X$8,'Registro de respuestas'!$A$8:$AA$8,0))="X",0,IF(INDEX('Registro de respuestas'!$A$1:$AA$48,MATCH($A35,'Registro de respuestas'!$A$1:$A$48,0),MATCH(X$8,'Registro de respuestas'!$A$8:$AA$8,0))="—",3)))</f>
        <v>0</v>
      </c>
      <c r="Y35" s="59" t="b">
        <f>IF(INDEX('Registro de respuestas'!$A$1:$AA$48,MATCH($A35,'Registro de respuestas'!$A$1:$A$48,0),MATCH(Y$8,'Registro de respuestas'!$A$8:$AA$8,0))="✔",2,IF(INDEX('Registro de respuestas'!$A$1:$AA$48,MATCH($A35,'Registro de respuestas'!$A$1:$A$48,0),MATCH(Y$8,'Registro de respuestas'!$A$8:$AA$8,0))="X",0,IF(INDEX('Registro de respuestas'!$A$1:$AA$48,MATCH($A35,'Registro de respuestas'!$A$1:$A$48,0),MATCH(Y$8,'Registro de respuestas'!$A$8:$AA$8,0))="—",3)))</f>
        <v>0</v>
      </c>
      <c r="Z35" s="61" t="b">
        <f>IF(INDEX('Registro de respuestas'!$A$1:$AA$48,MATCH($A35,'Registro de respuestas'!$A$1:$A$48,0),MATCH(Z$8,'Registro de respuestas'!$A$8:$AA$8,0))="✔",2,IF(INDEX('Registro de respuestas'!$A$1:$AA$48,MATCH($A35,'Registro de respuestas'!$A$1:$A$48,0),MATCH(Z$8,'Registro de respuestas'!$A$8:$AA$8,0))="X",0,IF(INDEX('Registro de respuestas'!$A$1:$AA$48,MATCH($A35,'Registro de respuestas'!$A$1:$A$48,0),MATCH(Z$8,'Registro de respuestas'!$A$8:$AA$8,0))="—",3)))</f>
        <v>0</v>
      </c>
      <c r="AA35" s="34" t="str">
        <f>'Registro de respuestas'!AB35</f>
        <v/>
      </c>
      <c r="AB35" s="31" t="str">
        <f>'Registro de respuestas'!AC35</f>
        <v/>
      </c>
      <c r="AC35" s="34" t="str">
        <f>'Registro de respuestas'!AD35</f>
        <v/>
      </c>
    </row>
    <row r="36" spans="1:29" ht="13.4" customHeight="1" x14ac:dyDescent="0.35">
      <c r="A36" s="57">
        <v>28</v>
      </c>
      <c r="B36" s="225" t="str">
        <f>IF('Registro de respuestas'!B36="","",'Registro de respuestas'!B36)</f>
        <v/>
      </c>
      <c r="C36" s="143" t="b">
        <f>IF(INDEX('Registro de respuestas'!$A$1:$AA$48,MATCH($A36,'Registro de respuestas'!$A$1:$A$48,0),MATCH(C$8,'Registro de respuestas'!$A$8:$AA$8,0))="✔",2,IF(INDEX('Registro de respuestas'!$A$1:$AA$48,MATCH($A36,'Registro de respuestas'!$A$1:$A$48,0),MATCH(C$8,'Registro de respuestas'!$A$8:$AA$8,0))="X",0,IF(INDEX('Registro de respuestas'!$A$1:$AA$48,MATCH($A36,'Registro de respuestas'!$A$1:$A$48,0),MATCH(C$8,'Registro de respuestas'!$A$8:$AA$8,0))="—",3)))</f>
        <v>0</v>
      </c>
      <c r="D36" s="59" t="b">
        <f>IF(INDEX('Registro de respuestas'!$A$1:$AA$48,MATCH($A36,'Registro de respuestas'!$A$1:$A$48,0),MATCH(D$8,'Registro de respuestas'!$A$8:$AA$8,0))="✔",2,IF(INDEX('Registro de respuestas'!$A$1:$AA$48,MATCH($A36,'Registro de respuestas'!$A$1:$A$48,0),MATCH(D$8,'Registro de respuestas'!$A$8:$AA$8,0))="X",0,IF(INDEX('Registro de respuestas'!$A$1:$AA$48,MATCH($A36,'Registro de respuestas'!$A$1:$A$48,0),MATCH(D$8,'Registro de respuestas'!$A$8:$AA$8,0))="—",3)))</f>
        <v>0</v>
      </c>
      <c r="E36" s="59" t="b">
        <f>IF(INDEX('Registro de respuestas'!$A$1:$AA$48,MATCH($A36,'Registro de respuestas'!$A$1:$A$48,0),MATCH(E$8,'Registro de respuestas'!$A$8:$AA$8,0))="✔",2,IF(INDEX('Registro de respuestas'!$A$1:$AA$48,MATCH($A36,'Registro de respuestas'!$A$1:$A$48,0),MATCH(E$8,'Registro de respuestas'!$A$8:$AA$8,0))="X",0,IF(INDEX('Registro de respuestas'!$A$1:$AA$48,MATCH($A36,'Registro de respuestas'!$A$1:$A$48,0),MATCH(E$8,'Registro de respuestas'!$A$8:$AA$8,0))="—",3)))</f>
        <v>0</v>
      </c>
      <c r="F36" s="59" t="b">
        <f>IF(INDEX('Registro de respuestas'!$A$1:$AA$48,MATCH($A36,'Registro de respuestas'!$A$1:$A$48,0),MATCH(F$8,'Registro de respuestas'!$A$8:$AA$8,0))="✔",2,IF(INDEX('Registro de respuestas'!$A$1:$AA$48,MATCH($A36,'Registro de respuestas'!$A$1:$A$48,0),MATCH(F$8,'Registro de respuestas'!$A$8:$AA$8,0))="X",0,IF(INDEX('Registro de respuestas'!$A$1:$AA$48,MATCH($A36,'Registro de respuestas'!$A$1:$A$48,0),MATCH(F$8,'Registro de respuestas'!$A$8:$AA$8,0))="—",3)))</f>
        <v>0</v>
      </c>
      <c r="G36" s="59" t="b">
        <f>IF(INDEX('Registro de respuestas'!$A$1:$AA$48,MATCH($A36,'Registro de respuestas'!$A$1:$A$48,0),MATCH(G$8,'Registro de respuestas'!$A$8:$AA$8,0))="✔",2,IF(INDEX('Registro de respuestas'!$A$1:$AA$48,MATCH($A36,'Registro de respuestas'!$A$1:$A$48,0),MATCH(G$8,'Registro de respuestas'!$A$8:$AA$8,0))="X",0,IF(INDEX('Registro de respuestas'!$A$1:$AA$48,MATCH($A36,'Registro de respuestas'!$A$1:$A$48,0),MATCH(G$8,'Registro de respuestas'!$A$8:$AA$8,0))="—",3)))</f>
        <v>0</v>
      </c>
      <c r="H36" s="59" t="b">
        <f>IF(INDEX('Registro de respuestas'!$A$1:$AA$48,MATCH($A36,'Registro de respuestas'!$A$1:$A$48,0),MATCH(H$8,'Registro de respuestas'!$A$8:$AA$8,0))="✔",2,IF(INDEX('Registro de respuestas'!$A$1:$AA$48,MATCH($A36,'Registro de respuestas'!$A$1:$A$48,0),MATCH(H$8,'Registro de respuestas'!$A$8:$AA$8,0))="X",0,IF(INDEX('Registro de respuestas'!$A$1:$AA$48,MATCH($A36,'Registro de respuestas'!$A$1:$A$48,0),MATCH(H$8,'Registro de respuestas'!$A$8:$AA$8,0))="—",3)))</f>
        <v>0</v>
      </c>
      <c r="I36" s="59" t="b">
        <f>IF(INDEX('Registro de respuestas'!$A$1:$AA$48,MATCH($A36,'Registro de respuestas'!$A$1:$A$48,0),MATCH(I$8,'Registro de respuestas'!$A$8:$AA$8,0))="✔",2,IF(INDEX('Registro de respuestas'!$A$1:$AA$48,MATCH($A36,'Registro de respuestas'!$A$1:$A$48,0),MATCH(I$8,'Registro de respuestas'!$A$8:$AA$8,0))="X",0,IF(INDEX('Registro de respuestas'!$A$1:$AA$48,MATCH($A36,'Registro de respuestas'!$A$1:$A$48,0),MATCH(I$8,'Registro de respuestas'!$A$8:$AA$8,0))="—",3)))</f>
        <v>0</v>
      </c>
      <c r="J36" s="59" t="b">
        <f>IF(INDEX('Registro de respuestas'!$A$1:$AA$48,MATCH($A36,'Registro de respuestas'!$A$1:$A$48,0),MATCH(J$8,'Registro de respuestas'!$A$8:$AA$8,0))="✔",2,IF(INDEX('Registro de respuestas'!$A$1:$AA$48,MATCH($A36,'Registro de respuestas'!$A$1:$A$48,0),MATCH(J$8,'Registro de respuestas'!$A$8:$AA$8,0))="X",0,IF(INDEX('Registro de respuestas'!$A$1:$AA$48,MATCH($A36,'Registro de respuestas'!$A$1:$A$48,0),MATCH(J$8,'Registro de respuestas'!$A$8:$AA$8,0))="—",3)))</f>
        <v>0</v>
      </c>
      <c r="K36" s="59" t="b">
        <f>IF(INDEX('Registro de respuestas'!$A$1:$AA$48,MATCH($A36,'Registro de respuestas'!$A$1:$A$48,0),MATCH(K$8,'Registro de respuestas'!$A$8:$AA$8,0))="✔",2,IF(INDEX('Registro de respuestas'!$A$1:$AA$48,MATCH($A36,'Registro de respuestas'!$A$1:$A$48,0),MATCH(K$8,'Registro de respuestas'!$A$8:$AA$8,0))="X",0,IF(INDEX('Registro de respuestas'!$A$1:$AA$48,MATCH($A36,'Registro de respuestas'!$A$1:$A$48,0),MATCH(K$8,'Registro de respuestas'!$A$8:$AA$8,0))="—",3)))</f>
        <v>0</v>
      </c>
      <c r="L36" s="59" t="b">
        <f>IF(INDEX('Registro de respuestas'!$A$1:$AA$48,MATCH($A36,'Registro de respuestas'!$A$1:$A$48,0),MATCH(L$8,'Registro de respuestas'!$A$8:$AA$8,0))="✔",2,IF(INDEX('Registro de respuestas'!$A$1:$AA$48,MATCH($A36,'Registro de respuestas'!$A$1:$A$48,0),MATCH(L$8,'Registro de respuestas'!$A$8:$AA$8,0))="X",0,IF(INDEX('Registro de respuestas'!$A$1:$AA$48,MATCH($A36,'Registro de respuestas'!$A$1:$A$48,0),MATCH(L$8,'Registro de respuestas'!$A$8:$AA$8,0))="—",3)))</f>
        <v>0</v>
      </c>
      <c r="M36" s="59" t="b">
        <f>IF(INDEX('Registro de respuestas'!$A$1:$AA$48,MATCH($A36,'Registro de respuestas'!$A$1:$A$48,0),MATCH(M$8,'Registro de respuestas'!$A$8:$AA$8,0))="✔",2,IF(INDEX('Registro de respuestas'!$A$1:$AA$48,MATCH($A36,'Registro de respuestas'!$A$1:$A$48,0),MATCH(M$8,'Registro de respuestas'!$A$8:$AA$8,0))="X",0,IF(INDEX('Registro de respuestas'!$A$1:$AA$48,MATCH($A36,'Registro de respuestas'!$A$1:$A$48,0),MATCH(M$8,'Registro de respuestas'!$A$8:$AA$8,0))="—",3)))</f>
        <v>0</v>
      </c>
      <c r="N36" s="59" t="b">
        <f>IF(INDEX('Registro de respuestas'!$A$1:$AA$48,MATCH($A36,'Registro de respuestas'!$A$1:$A$48,0),MATCH(N$8,'Registro de respuestas'!$A$8:$AA$8,0))="✔",2,IF(INDEX('Registro de respuestas'!$A$1:$AA$48,MATCH($A36,'Registro de respuestas'!$A$1:$A$48,0),MATCH(N$8,'Registro de respuestas'!$A$8:$AA$8,0))="X",0,IF(INDEX('Registro de respuestas'!$A$1:$AA$48,MATCH($A36,'Registro de respuestas'!$A$1:$A$48,0),MATCH(N$8,'Registro de respuestas'!$A$8:$AA$8,0))="—",3)))</f>
        <v>0</v>
      </c>
      <c r="O36" s="59" t="b">
        <f>IF(INDEX('Registro de respuestas'!$A$1:$AA$48,MATCH($A36,'Registro de respuestas'!$A$1:$A$48,0),MATCH(O$8,'Registro de respuestas'!$A$8:$AA$8,0))="✔",2,IF(INDEX('Registro de respuestas'!$A$1:$AA$48,MATCH($A36,'Registro de respuestas'!$A$1:$A$48,0),MATCH(O$8,'Registro de respuestas'!$A$8:$AA$8,0))="X",0,IF(INDEX('Registro de respuestas'!$A$1:$AA$48,MATCH($A36,'Registro de respuestas'!$A$1:$A$48,0),MATCH(O$8,'Registro de respuestas'!$A$8:$AA$8,0))="—",3)))</f>
        <v>0</v>
      </c>
      <c r="P36" s="140" t="b">
        <f>IF(INDEX('Registro de respuestas'!$A$1:$AA$48,MATCH($A36,'Registro de respuestas'!$A$1:$A$48,0),MATCH(P$8,'Registro de respuestas'!$A$8:$AA$8,0))="✔",2,IF(INDEX('Registro de respuestas'!$A$1:$AA$48,MATCH($A36,'Registro de respuestas'!$A$1:$A$48,0),MATCH(P$8,'Registro de respuestas'!$A$8:$AA$8,0))="X",0,IF(INDEX('Registro de respuestas'!$A$1:$AA$48,MATCH($A36,'Registro de respuestas'!$A$1:$A$48,0),MATCH(P$8,'Registro de respuestas'!$A$8:$AA$8,0))="—",3)))</f>
        <v>0</v>
      </c>
      <c r="Q36" s="60" t="b">
        <f>IF(INDEX('Registro de respuestas'!$A$1:$AA$48,MATCH($A36,'Registro de respuestas'!$A$1:$A$48,0),MATCH(Q$8,'Registro de respuestas'!$A$8:$AA$8,0))="✔",2,IF(INDEX('Registro de respuestas'!$A$1:$AA$48,MATCH($A36,'Registro de respuestas'!$A$1:$A$48,0),MATCH(Q$8,'Registro de respuestas'!$A$8:$AA$8,0))="X",0,IF(INDEX('Registro de respuestas'!$A$1:$AA$48,MATCH($A36,'Registro de respuestas'!$A$1:$A$48,0),MATCH(Q$8,'Registro de respuestas'!$A$8:$AA$8,0))="—",3)))</f>
        <v>0</v>
      </c>
      <c r="R36" s="59" t="b">
        <f>IF(INDEX('Registro de respuestas'!$A$1:$AA$48,MATCH($A36,'Registro de respuestas'!$A$1:$A$48,0),MATCH(R$8,'Registro de respuestas'!$A$8:$AA$8,0))="✔",2,IF(INDEX('Registro de respuestas'!$A$1:$AA$48,MATCH($A36,'Registro de respuestas'!$A$1:$A$48,0),MATCH(R$8,'Registro de respuestas'!$A$8:$AA$8,0))="X",0,IF(INDEX('Registro de respuestas'!$A$1:$AA$48,MATCH($A36,'Registro de respuestas'!$A$1:$A$48,0),MATCH(R$8,'Registro de respuestas'!$A$8:$AA$8,0))="—",3)))</f>
        <v>0</v>
      </c>
      <c r="S36" s="59" t="b">
        <f>IF(INDEX('Registro de respuestas'!$A$1:$AA$48,MATCH($A36,'Registro de respuestas'!$A$1:$A$48,0),MATCH(S$8,'Registro de respuestas'!$A$8:$AA$8,0))="✔",2,IF(INDEX('Registro de respuestas'!$A$1:$AA$48,MATCH($A36,'Registro de respuestas'!$A$1:$A$48,0),MATCH(S$8,'Registro de respuestas'!$A$8:$AA$8,0))="X",0,IF(INDEX('Registro de respuestas'!$A$1:$AA$48,MATCH($A36,'Registro de respuestas'!$A$1:$A$48,0),MATCH(S$8,'Registro de respuestas'!$A$8:$AA$8,0))="—",3)))</f>
        <v>0</v>
      </c>
      <c r="T36" s="59" t="b">
        <f>IF(INDEX('Registro de respuestas'!$A$1:$AA$48,MATCH($A36,'Registro de respuestas'!$A$1:$A$48,0),MATCH(T$8,'Registro de respuestas'!$A$8:$AA$8,0))="✔",2,IF(INDEX('Registro de respuestas'!$A$1:$AA$48,MATCH($A36,'Registro de respuestas'!$A$1:$A$48,0),MATCH(T$8,'Registro de respuestas'!$A$8:$AA$8,0))="X",0,IF(INDEX('Registro de respuestas'!$A$1:$AA$48,MATCH($A36,'Registro de respuestas'!$A$1:$A$48,0),MATCH(T$8,'Registro de respuestas'!$A$8:$AA$8,0))="—",3)))</f>
        <v>0</v>
      </c>
      <c r="U36" s="59" t="b">
        <f>IF(INDEX('Registro de respuestas'!$A$1:$AA$48,MATCH($A36,'Registro de respuestas'!$A$1:$A$48,0),MATCH(U$8,'Registro de respuestas'!$A$8:$AA$8,0))="✔",2,IF(INDEX('Registro de respuestas'!$A$1:$AA$48,MATCH($A36,'Registro de respuestas'!$A$1:$A$48,0),MATCH(U$8,'Registro de respuestas'!$A$8:$AA$8,0))="X",0,IF(INDEX('Registro de respuestas'!$A$1:$AA$48,MATCH($A36,'Registro de respuestas'!$A$1:$A$48,0),MATCH(U$8,'Registro de respuestas'!$A$8:$AA$8,0))="—",3)))</f>
        <v>0</v>
      </c>
      <c r="V36" s="61" t="b">
        <f>IF(INDEX('Registro de respuestas'!$A$1:$AA$48,MATCH($A36,'Registro de respuestas'!$A$1:$A$48,0),MATCH(V$8,'Registro de respuestas'!$A$8:$AA$8,0))="✔",2,IF(INDEX('Registro de respuestas'!$A$1:$AA$48,MATCH($A36,'Registro de respuestas'!$A$1:$A$48,0),MATCH(V$8,'Registro de respuestas'!$A$8:$AA$8,0))="X",0,IF(INDEX('Registro de respuestas'!$A$1:$AA$48,MATCH($A36,'Registro de respuestas'!$A$1:$A$48,0),MATCH(V$8,'Registro de respuestas'!$A$8:$AA$8,0))="—",3)))</f>
        <v>0</v>
      </c>
      <c r="W36" s="143" t="b">
        <f>IF(INDEX('Registro de respuestas'!$A$1:$AA$48,MATCH($A36,'Registro de respuestas'!$A$1:$A$48,0),MATCH(W$8,'Registro de respuestas'!$A$8:$AA$8,0))="✔",2,IF(INDEX('Registro de respuestas'!$A$1:$AA$48,MATCH($A36,'Registro de respuestas'!$A$1:$A$48,0),MATCH(W$8,'Registro de respuestas'!$A$8:$AA$8,0))="X",0,IF(INDEX('Registro de respuestas'!$A$1:$AA$48,MATCH($A36,'Registro de respuestas'!$A$1:$A$48,0),MATCH(W$8,'Registro de respuestas'!$A$8:$AA$8,0))="—",3)))</f>
        <v>0</v>
      </c>
      <c r="X36" s="59" t="b">
        <f>IF(INDEX('Registro de respuestas'!$A$1:$AA$48,MATCH($A36,'Registro de respuestas'!$A$1:$A$48,0),MATCH(X$8,'Registro de respuestas'!$A$8:$AA$8,0))="✔",2,IF(INDEX('Registro de respuestas'!$A$1:$AA$48,MATCH($A36,'Registro de respuestas'!$A$1:$A$48,0),MATCH(X$8,'Registro de respuestas'!$A$8:$AA$8,0))="X",0,IF(INDEX('Registro de respuestas'!$A$1:$AA$48,MATCH($A36,'Registro de respuestas'!$A$1:$A$48,0),MATCH(X$8,'Registro de respuestas'!$A$8:$AA$8,0))="—",3)))</f>
        <v>0</v>
      </c>
      <c r="Y36" s="59" t="b">
        <f>IF(INDEX('Registro de respuestas'!$A$1:$AA$48,MATCH($A36,'Registro de respuestas'!$A$1:$A$48,0),MATCH(Y$8,'Registro de respuestas'!$A$8:$AA$8,0))="✔",2,IF(INDEX('Registro de respuestas'!$A$1:$AA$48,MATCH($A36,'Registro de respuestas'!$A$1:$A$48,0),MATCH(Y$8,'Registro de respuestas'!$A$8:$AA$8,0))="X",0,IF(INDEX('Registro de respuestas'!$A$1:$AA$48,MATCH($A36,'Registro de respuestas'!$A$1:$A$48,0),MATCH(Y$8,'Registro de respuestas'!$A$8:$AA$8,0))="—",3)))</f>
        <v>0</v>
      </c>
      <c r="Z36" s="61" t="b">
        <f>IF(INDEX('Registro de respuestas'!$A$1:$AA$48,MATCH($A36,'Registro de respuestas'!$A$1:$A$48,0),MATCH(Z$8,'Registro de respuestas'!$A$8:$AA$8,0))="✔",2,IF(INDEX('Registro de respuestas'!$A$1:$AA$48,MATCH($A36,'Registro de respuestas'!$A$1:$A$48,0),MATCH(Z$8,'Registro de respuestas'!$A$8:$AA$8,0))="X",0,IF(INDEX('Registro de respuestas'!$A$1:$AA$48,MATCH($A36,'Registro de respuestas'!$A$1:$A$48,0),MATCH(Z$8,'Registro de respuestas'!$A$8:$AA$8,0))="—",3)))</f>
        <v>0</v>
      </c>
      <c r="AA36" s="34" t="str">
        <f>'Registro de respuestas'!AB36</f>
        <v/>
      </c>
      <c r="AB36" s="31" t="str">
        <f>'Registro de respuestas'!AC36</f>
        <v/>
      </c>
      <c r="AC36" s="34" t="str">
        <f>'Registro de respuestas'!AD36</f>
        <v/>
      </c>
    </row>
    <row r="37" spans="1:29" ht="13.4" customHeight="1" x14ac:dyDescent="0.35">
      <c r="A37" s="57">
        <v>29</v>
      </c>
      <c r="B37" s="225" t="str">
        <f>IF('Registro de respuestas'!B37="","",'Registro de respuestas'!B37)</f>
        <v/>
      </c>
      <c r="C37" s="143" t="b">
        <f>IF(INDEX('Registro de respuestas'!$A$1:$AA$48,MATCH($A37,'Registro de respuestas'!$A$1:$A$48,0),MATCH(C$8,'Registro de respuestas'!$A$8:$AA$8,0))="✔",2,IF(INDEX('Registro de respuestas'!$A$1:$AA$48,MATCH($A37,'Registro de respuestas'!$A$1:$A$48,0),MATCH(C$8,'Registro de respuestas'!$A$8:$AA$8,0))="X",0,IF(INDEX('Registro de respuestas'!$A$1:$AA$48,MATCH($A37,'Registro de respuestas'!$A$1:$A$48,0),MATCH(C$8,'Registro de respuestas'!$A$8:$AA$8,0))="—",3)))</f>
        <v>0</v>
      </c>
      <c r="D37" s="59" t="b">
        <f>IF(INDEX('Registro de respuestas'!$A$1:$AA$48,MATCH($A37,'Registro de respuestas'!$A$1:$A$48,0),MATCH(D$8,'Registro de respuestas'!$A$8:$AA$8,0))="✔",2,IF(INDEX('Registro de respuestas'!$A$1:$AA$48,MATCH($A37,'Registro de respuestas'!$A$1:$A$48,0),MATCH(D$8,'Registro de respuestas'!$A$8:$AA$8,0))="X",0,IF(INDEX('Registro de respuestas'!$A$1:$AA$48,MATCH($A37,'Registro de respuestas'!$A$1:$A$48,0),MATCH(D$8,'Registro de respuestas'!$A$8:$AA$8,0))="—",3)))</f>
        <v>0</v>
      </c>
      <c r="E37" s="59" t="b">
        <f>IF(INDEX('Registro de respuestas'!$A$1:$AA$48,MATCH($A37,'Registro de respuestas'!$A$1:$A$48,0),MATCH(E$8,'Registro de respuestas'!$A$8:$AA$8,0))="✔",2,IF(INDEX('Registro de respuestas'!$A$1:$AA$48,MATCH($A37,'Registro de respuestas'!$A$1:$A$48,0),MATCH(E$8,'Registro de respuestas'!$A$8:$AA$8,0))="X",0,IF(INDEX('Registro de respuestas'!$A$1:$AA$48,MATCH($A37,'Registro de respuestas'!$A$1:$A$48,0),MATCH(E$8,'Registro de respuestas'!$A$8:$AA$8,0))="—",3)))</f>
        <v>0</v>
      </c>
      <c r="F37" s="59" t="b">
        <f>IF(INDEX('Registro de respuestas'!$A$1:$AA$48,MATCH($A37,'Registro de respuestas'!$A$1:$A$48,0),MATCH(F$8,'Registro de respuestas'!$A$8:$AA$8,0))="✔",2,IF(INDEX('Registro de respuestas'!$A$1:$AA$48,MATCH($A37,'Registro de respuestas'!$A$1:$A$48,0),MATCH(F$8,'Registro de respuestas'!$A$8:$AA$8,0))="X",0,IF(INDEX('Registro de respuestas'!$A$1:$AA$48,MATCH($A37,'Registro de respuestas'!$A$1:$A$48,0),MATCH(F$8,'Registro de respuestas'!$A$8:$AA$8,0))="—",3)))</f>
        <v>0</v>
      </c>
      <c r="G37" s="59" t="b">
        <f>IF(INDEX('Registro de respuestas'!$A$1:$AA$48,MATCH($A37,'Registro de respuestas'!$A$1:$A$48,0),MATCH(G$8,'Registro de respuestas'!$A$8:$AA$8,0))="✔",2,IF(INDEX('Registro de respuestas'!$A$1:$AA$48,MATCH($A37,'Registro de respuestas'!$A$1:$A$48,0),MATCH(G$8,'Registro de respuestas'!$A$8:$AA$8,0))="X",0,IF(INDEX('Registro de respuestas'!$A$1:$AA$48,MATCH($A37,'Registro de respuestas'!$A$1:$A$48,0),MATCH(G$8,'Registro de respuestas'!$A$8:$AA$8,0))="—",3)))</f>
        <v>0</v>
      </c>
      <c r="H37" s="59" t="b">
        <f>IF(INDEX('Registro de respuestas'!$A$1:$AA$48,MATCH($A37,'Registro de respuestas'!$A$1:$A$48,0),MATCH(H$8,'Registro de respuestas'!$A$8:$AA$8,0))="✔",2,IF(INDEX('Registro de respuestas'!$A$1:$AA$48,MATCH($A37,'Registro de respuestas'!$A$1:$A$48,0),MATCH(H$8,'Registro de respuestas'!$A$8:$AA$8,0))="X",0,IF(INDEX('Registro de respuestas'!$A$1:$AA$48,MATCH($A37,'Registro de respuestas'!$A$1:$A$48,0),MATCH(H$8,'Registro de respuestas'!$A$8:$AA$8,0))="—",3)))</f>
        <v>0</v>
      </c>
      <c r="I37" s="59" t="b">
        <f>IF(INDEX('Registro de respuestas'!$A$1:$AA$48,MATCH($A37,'Registro de respuestas'!$A$1:$A$48,0),MATCH(I$8,'Registro de respuestas'!$A$8:$AA$8,0))="✔",2,IF(INDEX('Registro de respuestas'!$A$1:$AA$48,MATCH($A37,'Registro de respuestas'!$A$1:$A$48,0),MATCH(I$8,'Registro de respuestas'!$A$8:$AA$8,0))="X",0,IF(INDEX('Registro de respuestas'!$A$1:$AA$48,MATCH($A37,'Registro de respuestas'!$A$1:$A$48,0),MATCH(I$8,'Registro de respuestas'!$A$8:$AA$8,0))="—",3)))</f>
        <v>0</v>
      </c>
      <c r="J37" s="59" t="b">
        <f>IF(INDEX('Registro de respuestas'!$A$1:$AA$48,MATCH($A37,'Registro de respuestas'!$A$1:$A$48,0),MATCH(J$8,'Registro de respuestas'!$A$8:$AA$8,0))="✔",2,IF(INDEX('Registro de respuestas'!$A$1:$AA$48,MATCH($A37,'Registro de respuestas'!$A$1:$A$48,0),MATCH(J$8,'Registro de respuestas'!$A$8:$AA$8,0))="X",0,IF(INDEX('Registro de respuestas'!$A$1:$AA$48,MATCH($A37,'Registro de respuestas'!$A$1:$A$48,0),MATCH(J$8,'Registro de respuestas'!$A$8:$AA$8,0))="—",3)))</f>
        <v>0</v>
      </c>
      <c r="K37" s="59" t="b">
        <f>IF(INDEX('Registro de respuestas'!$A$1:$AA$48,MATCH($A37,'Registro de respuestas'!$A$1:$A$48,0),MATCH(K$8,'Registro de respuestas'!$A$8:$AA$8,0))="✔",2,IF(INDEX('Registro de respuestas'!$A$1:$AA$48,MATCH($A37,'Registro de respuestas'!$A$1:$A$48,0),MATCH(K$8,'Registro de respuestas'!$A$8:$AA$8,0))="X",0,IF(INDEX('Registro de respuestas'!$A$1:$AA$48,MATCH($A37,'Registro de respuestas'!$A$1:$A$48,0),MATCH(K$8,'Registro de respuestas'!$A$8:$AA$8,0))="—",3)))</f>
        <v>0</v>
      </c>
      <c r="L37" s="59" t="b">
        <f>IF(INDEX('Registro de respuestas'!$A$1:$AA$48,MATCH($A37,'Registro de respuestas'!$A$1:$A$48,0),MATCH(L$8,'Registro de respuestas'!$A$8:$AA$8,0))="✔",2,IF(INDEX('Registro de respuestas'!$A$1:$AA$48,MATCH($A37,'Registro de respuestas'!$A$1:$A$48,0),MATCH(L$8,'Registro de respuestas'!$A$8:$AA$8,0))="X",0,IF(INDEX('Registro de respuestas'!$A$1:$AA$48,MATCH($A37,'Registro de respuestas'!$A$1:$A$48,0),MATCH(L$8,'Registro de respuestas'!$A$8:$AA$8,0))="—",3)))</f>
        <v>0</v>
      </c>
      <c r="M37" s="59" t="b">
        <f>IF(INDEX('Registro de respuestas'!$A$1:$AA$48,MATCH($A37,'Registro de respuestas'!$A$1:$A$48,0),MATCH(M$8,'Registro de respuestas'!$A$8:$AA$8,0))="✔",2,IF(INDEX('Registro de respuestas'!$A$1:$AA$48,MATCH($A37,'Registro de respuestas'!$A$1:$A$48,0),MATCH(M$8,'Registro de respuestas'!$A$8:$AA$8,0))="X",0,IF(INDEX('Registro de respuestas'!$A$1:$AA$48,MATCH($A37,'Registro de respuestas'!$A$1:$A$48,0),MATCH(M$8,'Registro de respuestas'!$A$8:$AA$8,0))="—",3)))</f>
        <v>0</v>
      </c>
      <c r="N37" s="59" t="b">
        <f>IF(INDEX('Registro de respuestas'!$A$1:$AA$48,MATCH($A37,'Registro de respuestas'!$A$1:$A$48,0),MATCH(N$8,'Registro de respuestas'!$A$8:$AA$8,0))="✔",2,IF(INDEX('Registro de respuestas'!$A$1:$AA$48,MATCH($A37,'Registro de respuestas'!$A$1:$A$48,0),MATCH(N$8,'Registro de respuestas'!$A$8:$AA$8,0))="X",0,IF(INDEX('Registro de respuestas'!$A$1:$AA$48,MATCH($A37,'Registro de respuestas'!$A$1:$A$48,0),MATCH(N$8,'Registro de respuestas'!$A$8:$AA$8,0))="—",3)))</f>
        <v>0</v>
      </c>
      <c r="O37" s="59" t="b">
        <f>IF(INDEX('Registro de respuestas'!$A$1:$AA$48,MATCH($A37,'Registro de respuestas'!$A$1:$A$48,0),MATCH(O$8,'Registro de respuestas'!$A$8:$AA$8,0))="✔",2,IF(INDEX('Registro de respuestas'!$A$1:$AA$48,MATCH($A37,'Registro de respuestas'!$A$1:$A$48,0),MATCH(O$8,'Registro de respuestas'!$A$8:$AA$8,0))="X",0,IF(INDEX('Registro de respuestas'!$A$1:$AA$48,MATCH($A37,'Registro de respuestas'!$A$1:$A$48,0),MATCH(O$8,'Registro de respuestas'!$A$8:$AA$8,0))="—",3)))</f>
        <v>0</v>
      </c>
      <c r="P37" s="140" t="b">
        <f>IF(INDEX('Registro de respuestas'!$A$1:$AA$48,MATCH($A37,'Registro de respuestas'!$A$1:$A$48,0),MATCH(P$8,'Registro de respuestas'!$A$8:$AA$8,0))="✔",2,IF(INDEX('Registro de respuestas'!$A$1:$AA$48,MATCH($A37,'Registro de respuestas'!$A$1:$A$48,0),MATCH(P$8,'Registro de respuestas'!$A$8:$AA$8,0))="X",0,IF(INDEX('Registro de respuestas'!$A$1:$AA$48,MATCH($A37,'Registro de respuestas'!$A$1:$A$48,0),MATCH(P$8,'Registro de respuestas'!$A$8:$AA$8,0))="—",3)))</f>
        <v>0</v>
      </c>
      <c r="Q37" s="60" t="b">
        <f>IF(INDEX('Registro de respuestas'!$A$1:$AA$48,MATCH($A37,'Registro de respuestas'!$A$1:$A$48,0),MATCH(Q$8,'Registro de respuestas'!$A$8:$AA$8,0))="✔",2,IF(INDEX('Registro de respuestas'!$A$1:$AA$48,MATCH($A37,'Registro de respuestas'!$A$1:$A$48,0),MATCH(Q$8,'Registro de respuestas'!$A$8:$AA$8,0))="X",0,IF(INDEX('Registro de respuestas'!$A$1:$AA$48,MATCH($A37,'Registro de respuestas'!$A$1:$A$48,0),MATCH(Q$8,'Registro de respuestas'!$A$8:$AA$8,0))="—",3)))</f>
        <v>0</v>
      </c>
      <c r="R37" s="59" t="b">
        <f>IF(INDEX('Registro de respuestas'!$A$1:$AA$48,MATCH($A37,'Registro de respuestas'!$A$1:$A$48,0),MATCH(R$8,'Registro de respuestas'!$A$8:$AA$8,0))="✔",2,IF(INDEX('Registro de respuestas'!$A$1:$AA$48,MATCH($A37,'Registro de respuestas'!$A$1:$A$48,0),MATCH(R$8,'Registro de respuestas'!$A$8:$AA$8,0))="X",0,IF(INDEX('Registro de respuestas'!$A$1:$AA$48,MATCH($A37,'Registro de respuestas'!$A$1:$A$48,0),MATCH(R$8,'Registro de respuestas'!$A$8:$AA$8,0))="—",3)))</f>
        <v>0</v>
      </c>
      <c r="S37" s="59" t="b">
        <f>IF(INDEX('Registro de respuestas'!$A$1:$AA$48,MATCH($A37,'Registro de respuestas'!$A$1:$A$48,0),MATCH(S$8,'Registro de respuestas'!$A$8:$AA$8,0))="✔",2,IF(INDEX('Registro de respuestas'!$A$1:$AA$48,MATCH($A37,'Registro de respuestas'!$A$1:$A$48,0),MATCH(S$8,'Registro de respuestas'!$A$8:$AA$8,0))="X",0,IF(INDEX('Registro de respuestas'!$A$1:$AA$48,MATCH($A37,'Registro de respuestas'!$A$1:$A$48,0),MATCH(S$8,'Registro de respuestas'!$A$8:$AA$8,0))="—",3)))</f>
        <v>0</v>
      </c>
      <c r="T37" s="59" t="b">
        <f>IF(INDEX('Registro de respuestas'!$A$1:$AA$48,MATCH($A37,'Registro de respuestas'!$A$1:$A$48,0),MATCH(T$8,'Registro de respuestas'!$A$8:$AA$8,0))="✔",2,IF(INDEX('Registro de respuestas'!$A$1:$AA$48,MATCH($A37,'Registro de respuestas'!$A$1:$A$48,0),MATCH(T$8,'Registro de respuestas'!$A$8:$AA$8,0))="X",0,IF(INDEX('Registro de respuestas'!$A$1:$AA$48,MATCH($A37,'Registro de respuestas'!$A$1:$A$48,0),MATCH(T$8,'Registro de respuestas'!$A$8:$AA$8,0))="—",3)))</f>
        <v>0</v>
      </c>
      <c r="U37" s="59" t="b">
        <f>IF(INDEX('Registro de respuestas'!$A$1:$AA$48,MATCH($A37,'Registro de respuestas'!$A$1:$A$48,0),MATCH(U$8,'Registro de respuestas'!$A$8:$AA$8,0))="✔",2,IF(INDEX('Registro de respuestas'!$A$1:$AA$48,MATCH($A37,'Registro de respuestas'!$A$1:$A$48,0),MATCH(U$8,'Registro de respuestas'!$A$8:$AA$8,0))="X",0,IF(INDEX('Registro de respuestas'!$A$1:$AA$48,MATCH($A37,'Registro de respuestas'!$A$1:$A$48,0),MATCH(U$8,'Registro de respuestas'!$A$8:$AA$8,0))="—",3)))</f>
        <v>0</v>
      </c>
      <c r="V37" s="61" t="b">
        <f>IF(INDEX('Registro de respuestas'!$A$1:$AA$48,MATCH($A37,'Registro de respuestas'!$A$1:$A$48,0),MATCH(V$8,'Registro de respuestas'!$A$8:$AA$8,0))="✔",2,IF(INDEX('Registro de respuestas'!$A$1:$AA$48,MATCH($A37,'Registro de respuestas'!$A$1:$A$48,0),MATCH(V$8,'Registro de respuestas'!$A$8:$AA$8,0))="X",0,IF(INDEX('Registro de respuestas'!$A$1:$AA$48,MATCH($A37,'Registro de respuestas'!$A$1:$A$48,0),MATCH(V$8,'Registro de respuestas'!$A$8:$AA$8,0))="—",3)))</f>
        <v>0</v>
      </c>
      <c r="W37" s="143" t="b">
        <f>IF(INDEX('Registro de respuestas'!$A$1:$AA$48,MATCH($A37,'Registro de respuestas'!$A$1:$A$48,0),MATCH(W$8,'Registro de respuestas'!$A$8:$AA$8,0))="✔",2,IF(INDEX('Registro de respuestas'!$A$1:$AA$48,MATCH($A37,'Registro de respuestas'!$A$1:$A$48,0),MATCH(W$8,'Registro de respuestas'!$A$8:$AA$8,0))="X",0,IF(INDEX('Registro de respuestas'!$A$1:$AA$48,MATCH($A37,'Registro de respuestas'!$A$1:$A$48,0),MATCH(W$8,'Registro de respuestas'!$A$8:$AA$8,0))="—",3)))</f>
        <v>0</v>
      </c>
      <c r="X37" s="59" t="b">
        <f>IF(INDEX('Registro de respuestas'!$A$1:$AA$48,MATCH($A37,'Registro de respuestas'!$A$1:$A$48,0),MATCH(X$8,'Registro de respuestas'!$A$8:$AA$8,0))="✔",2,IF(INDEX('Registro de respuestas'!$A$1:$AA$48,MATCH($A37,'Registro de respuestas'!$A$1:$A$48,0),MATCH(X$8,'Registro de respuestas'!$A$8:$AA$8,0))="X",0,IF(INDEX('Registro de respuestas'!$A$1:$AA$48,MATCH($A37,'Registro de respuestas'!$A$1:$A$48,0),MATCH(X$8,'Registro de respuestas'!$A$8:$AA$8,0))="—",3)))</f>
        <v>0</v>
      </c>
      <c r="Y37" s="59" t="b">
        <f>IF(INDEX('Registro de respuestas'!$A$1:$AA$48,MATCH($A37,'Registro de respuestas'!$A$1:$A$48,0),MATCH(Y$8,'Registro de respuestas'!$A$8:$AA$8,0))="✔",2,IF(INDEX('Registro de respuestas'!$A$1:$AA$48,MATCH($A37,'Registro de respuestas'!$A$1:$A$48,0),MATCH(Y$8,'Registro de respuestas'!$A$8:$AA$8,0))="X",0,IF(INDEX('Registro de respuestas'!$A$1:$AA$48,MATCH($A37,'Registro de respuestas'!$A$1:$A$48,0),MATCH(Y$8,'Registro de respuestas'!$A$8:$AA$8,0))="—",3)))</f>
        <v>0</v>
      </c>
      <c r="Z37" s="61" t="b">
        <f>IF(INDEX('Registro de respuestas'!$A$1:$AA$48,MATCH($A37,'Registro de respuestas'!$A$1:$A$48,0),MATCH(Z$8,'Registro de respuestas'!$A$8:$AA$8,0))="✔",2,IF(INDEX('Registro de respuestas'!$A$1:$AA$48,MATCH($A37,'Registro de respuestas'!$A$1:$A$48,0),MATCH(Z$8,'Registro de respuestas'!$A$8:$AA$8,0))="X",0,IF(INDEX('Registro de respuestas'!$A$1:$AA$48,MATCH($A37,'Registro de respuestas'!$A$1:$A$48,0),MATCH(Z$8,'Registro de respuestas'!$A$8:$AA$8,0))="—",3)))</f>
        <v>0</v>
      </c>
      <c r="AA37" s="34" t="str">
        <f>'Registro de respuestas'!AB37</f>
        <v/>
      </c>
      <c r="AB37" s="31" t="str">
        <f>'Registro de respuestas'!AC37</f>
        <v/>
      </c>
      <c r="AC37" s="34" t="str">
        <f>'Registro de respuestas'!AD37</f>
        <v/>
      </c>
    </row>
    <row r="38" spans="1:29" ht="13.4" customHeight="1" x14ac:dyDescent="0.35">
      <c r="A38" s="57">
        <v>30</v>
      </c>
      <c r="B38" s="225" t="str">
        <f>IF('Registro de respuestas'!B38="","",'Registro de respuestas'!B38)</f>
        <v/>
      </c>
      <c r="C38" s="143" t="b">
        <f>IF(INDEX('Registro de respuestas'!$A$1:$AA$48,MATCH($A38,'Registro de respuestas'!$A$1:$A$48,0),MATCH(C$8,'Registro de respuestas'!$A$8:$AA$8,0))="✔",2,IF(INDEX('Registro de respuestas'!$A$1:$AA$48,MATCH($A38,'Registro de respuestas'!$A$1:$A$48,0),MATCH(C$8,'Registro de respuestas'!$A$8:$AA$8,0))="X",0,IF(INDEX('Registro de respuestas'!$A$1:$AA$48,MATCH($A38,'Registro de respuestas'!$A$1:$A$48,0),MATCH(C$8,'Registro de respuestas'!$A$8:$AA$8,0))="—",3)))</f>
        <v>0</v>
      </c>
      <c r="D38" s="59" t="b">
        <f>IF(INDEX('Registro de respuestas'!$A$1:$AA$48,MATCH($A38,'Registro de respuestas'!$A$1:$A$48,0),MATCH(D$8,'Registro de respuestas'!$A$8:$AA$8,0))="✔",2,IF(INDEX('Registro de respuestas'!$A$1:$AA$48,MATCH($A38,'Registro de respuestas'!$A$1:$A$48,0),MATCH(D$8,'Registro de respuestas'!$A$8:$AA$8,0))="X",0,IF(INDEX('Registro de respuestas'!$A$1:$AA$48,MATCH($A38,'Registro de respuestas'!$A$1:$A$48,0),MATCH(D$8,'Registro de respuestas'!$A$8:$AA$8,0))="—",3)))</f>
        <v>0</v>
      </c>
      <c r="E38" s="59" t="b">
        <f>IF(INDEX('Registro de respuestas'!$A$1:$AA$48,MATCH($A38,'Registro de respuestas'!$A$1:$A$48,0),MATCH(E$8,'Registro de respuestas'!$A$8:$AA$8,0))="✔",2,IF(INDEX('Registro de respuestas'!$A$1:$AA$48,MATCH($A38,'Registro de respuestas'!$A$1:$A$48,0),MATCH(E$8,'Registro de respuestas'!$A$8:$AA$8,0))="X",0,IF(INDEX('Registro de respuestas'!$A$1:$AA$48,MATCH($A38,'Registro de respuestas'!$A$1:$A$48,0),MATCH(E$8,'Registro de respuestas'!$A$8:$AA$8,0))="—",3)))</f>
        <v>0</v>
      </c>
      <c r="F38" s="59" t="b">
        <f>IF(INDEX('Registro de respuestas'!$A$1:$AA$48,MATCH($A38,'Registro de respuestas'!$A$1:$A$48,0),MATCH(F$8,'Registro de respuestas'!$A$8:$AA$8,0))="✔",2,IF(INDEX('Registro de respuestas'!$A$1:$AA$48,MATCH($A38,'Registro de respuestas'!$A$1:$A$48,0),MATCH(F$8,'Registro de respuestas'!$A$8:$AA$8,0))="X",0,IF(INDEX('Registro de respuestas'!$A$1:$AA$48,MATCH($A38,'Registro de respuestas'!$A$1:$A$48,0),MATCH(F$8,'Registro de respuestas'!$A$8:$AA$8,0))="—",3)))</f>
        <v>0</v>
      </c>
      <c r="G38" s="59" t="b">
        <f>IF(INDEX('Registro de respuestas'!$A$1:$AA$48,MATCH($A38,'Registro de respuestas'!$A$1:$A$48,0),MATCH(G$8,'Registro de respuestas'!$A$8:$AA$8,0))="✔",2,IF(INDEX('Registro de respuestas'!$A$1:$AA$48,MATCH($A38,'Registro de respuestas'!$A$1:$A$48,0),MATCH(G$8,'Registro de respuestas'!$A$8:$AA$8,0))="X",0,IF(INDEX('Registro de respuestas'!$A$1:$AA$48,MATCH($A38,'Registro de respuestas'!$A$1:$A$48,0),MATCH(G$8,'Registro de respuestas'!$A$8:$AA$8,0))="—",3)))</f>
        <v>0</v>
      </c>
      <c r="H38" s="59" t="b">
        <f>IF(INDEX('Registro de respuestas'!$A$1:$AA$48,MATCH($A38,'Registro de respuestas'!$A$1:$A$48,0),MATCH(H$8,'Registro de respuestas'!$A$8:$AA$8,0))="✔",2,IF(INDEX('Registro de respuestas'!$A$1:$AA$48,MATCH($A38,'Registro de respuestas'!$A$1:$A$48,0),MATCH(H$8,'Registro de respuestas'!$A$8:$AA$8,0))="X",0,IF(INDEX('Registro de respuestas'!$A$1:$AA$48,MATCH($A38,'Registro de respuestas'!$A$1:$A$48,0),MATCH(H$8,'Registro de respuestas'!$A$8:$AA$8,0))="—",3)))</f>
        <v>0</v>
      </c>
      <c r="I38" s="59" t="b">
        <f>IF(INDEX('Registro de respuestas'!$A$1:$AA$48,MATCH($A38,'Registro de respuestas'!$A$1:$A$48,0),MATCH(I$8,'Registro de respuestas'!$A$8:$AA$8,0))="✔",2,IF(INDEX('Registro de respuestas'!$A$1:$AA$48,MATCH($A38,'Registro de respuestas'!$A$1:$A$48,0),MATCH(I$8,'Registro de respuestas'!$A$8:$AA$8,0))="X",0,IF(INDEX('Registro de respuestas'!$A$1:$AA$48,MATCH($A38,'Registro de respuestas'!$A$1:$A$48,0),MATCH(I$8,'Registro de respuestas'!$A$8:$AA$8,0))="—",3)))</f>
        <v>0</v>
      </c>
      <c r="J38" s="59" t="b">
        <f>IF(INDEX('Registro de respuestas'!$A$1:$AA$48,MATCH($A38,'Registro de respuestas'!$A$1:$A$48,0),MATCH(J$8,'Registro de respuestas'!$A$8:$AA$8,0))="✔",2,IF(INDEX('Registro de respuestas'!$A$1:$AA$48,MATCH($A38,'Registro de respuestas'!$A$1:$A$48,0),MATCH(J$8,'Registro de respuestas'!$A$8:$AA$8,0))="X",0,IF(INDEX('Registro de respuestas'!$A$1:$AA$48,MATCH($A38,'Registro de respuestas'!$A$1:$A$48,0),MATCH(J$8,'Registro de respuestas'!$A$8:$AA$8,0))="—",3)))</f>
        <v>0</v>
      </c>
      <c r="K38" s="59" t="b">
        <f>IF(INDEX('Registro de respuestas'!$A$1:$AA$48,MATCH($A38,'Registro de respuestas'!$A$1:$A$48,0),MATCH(K$8,'Registro de respuestas'!$A$8:$AA$8,0))="✔",2,IF(INDEX('Registro de respuestas'!$A$1:$AA$48,MATCH($A38,'Registro de respuestas'!$A$1:$A$48,0),MATCH(K$8,'Registro de respuestas'!$A$8:$AA$8,0))="X",0,IF(INDEX('Registro de respuestas'!$A$1:$AA$48,MATCH($A38,'Registro de respuestas'!$A$1:$A$48,0),MATCH(K$8,'Registro de respuestas'!$A$8:$AA$8,0))="—",3)))</f>
        <v>0</v>
      </c>
      <c r="L38" s="59" t="b">
        <f>IF(INDEX('Registro de respuestas'!$A$1:$AA$48,MATCH($A38,'Registro de respuestas'!$A$1:$A$48,0),MATCH(L$8,'Registro de respuestas'!$A$8:$AA$8,0))="✔",2,IF(INDEX('Registro de respuestas'!$A$1:$AA$48,MATCH($A38,'Registro de respuestas'!$A$1:$A$48,0),MATCH(L$8,'Registro de respuestas'!$A$8:$AA$8,0))="X",0,IF(INDEX('Registro de respuestas'!$A$1:$AA$48,MATCH($A38,'Registro de respuestas'!$A$1:$A$48,0),MATCH(L$8,'Registro de respuestas'!$A$8:$AA$8,0))="—",3)))</f>
        <v>0</v>
      </c>
      <c r="M38" s="59" t="b">
        <f>IF(INDEX('Registro de respuestas'!$A$1:$AA$48,MATCH($A38,'Registro de respuestas'!$A$1:$A$48,0),MATCH(M$8,'Registro de respuestas'!$A$8:$AA$8,0))="✔",2,IF(INDEX('Registro de respuestas'!$A$1:$AA$48,MATCH($A38,'Registro de respuestas'!$A$1:$A$48,0),MATCH(M$8,'Registro de respuestas'!$A$8:$AA$8,0))="X",0,IF(INDEX('Registro de respuestas'!$A$1:$AA$48,MATCH($A38,'Registro de respuestas'!$A$1:$A$48,0),MATCH(M$8,'Registro de respuestas'!$A$8:$AA$8,0))="—",3)))</f>
        <v>0</v>
      </c>
      <c r="N38" s="59" t="b">
        <f>IF(INDEX('Registro de respuestas'!$A$1:$AA$48,MATCH($A38,'Registro de respuestas'!$A$1:$A$48,0),MATCH(N$8,'Registro de respuestas'!$A$8:$AA$8,0))="✔",2,IF(INDEX('Registro de respuestas'!$A$1:$AA$48,MATCH($A38,'Registro de respuestas'!$A$1:$A$48,0),MATCH(N$8,'Registro de respuestas'!$A$8:$AA$8,0))="X",0,IF(INDEX('Registro de respuestas'!$A$1:$AA$48,MATCH($A38,'Registro de respuestas'!$A$1:$A$48,0),MATCH(N$8,'Registro de respuestas'!$A$8:$AA$8,0))="—",3)))</f>
        <v>0</v>
      </c>
      <c r="O38" s="59" t="b">
        <f>IF(INDEX('Registro de respuestas'!$A$1:$AA$48,MATCH($A38,'Registro de respuestas'!$A$1:$A$48,0),MATCH(O$8,'Registro de respuestas'!$A$8:$AA$8,0))="✔",2,IF(INDEX('Registro de respuestas'!$A$1:$AA$48,MATCH($A38,'Registro de respuestas'!$A$1:$A$48,0),MATCH(O$8,'Registro de respuestas'!$A$8:$AA$8,0))="X",0,IF(INDEX('Registro de respuestas'!$A$1:$AA$48,MATCH($A38,'Registro de respuestas'!$A$1:$A$48,0),MATCH(O$8,'Registro de respuestas'!$A$8:$AA$8,0))="—",3)))</f>
        <v>0</v>
      </c>
      <c r="P38" s="140" t="b">
        <f>IF(INDEX('Registro de respuestas'!$A$1:$AA$48,MATCH($A38,'Registro de respuestas'!$A$1:$A$48,0),MATCH(P$8,'Registro de respuestas'!$A$8:$AA$8,0))="✔",2,IF(INDEX('Registro de respuestas'!$A$1:$AA$48,MATCH($A38,'Registro de respuestas'!$A$1:$A$48,0),MATCH(P$8,'Registro de respuestas'!$A$8:$AA$8,0))="X",0,IF(INDEX('Registro de respuestas'!$A$1:$AA$48,MATCH($A38,'Registro de respuestas'!$A$1:$A$48,0),MATCH(P$8,'Registro de respuestas'!$A$8:$AA$8,0))="—",3)))</f>
        <v>0</v>
      </c>
      <c r="Q38" s="60" t="b">
        <f>IF(INDEX('Registro de respuestas'!$A$1:$AA$48,MATCH($A38,'Registro de respuestas'!$A$1:$A$48,0),MATCH(Q$8,'Registro de respuestas'!$A$8:$AA$8,0))="✔",2,IF(INDEX('Registro de respuestas'!$A$1:$AA$48,MATCH($A38,'Registro de respuestas'!$A$1:$A$48,0),MATCH(Q$8,'Registro de respuestas'!$A$8:$AA$8,0))="X",0,IF(INDEX('Registro de respuestas'!$A$1:$AA$48,MATCH($A38,'Registro de respuestas'!$A$1:$A$48,0),MATCH(Q$8,'Registro de respuestas'!$A$8:$AA$8,0))="—",3)))</f>
        <v>0</v>
      </c>
      <c r="R38" s="59" t="b">
        <f>IF(INDEX('Registro de respuestas'!$A$1:$AA$48,MATCH($A38,'Registro de respuestas'!$A$1:$A$48,0),MATCH(R$8,'Registro de respuestas'!$A$8:$AA$8,0))="✔",2,IF(INDEX('Registro de respuestas'!$A$1:$AA$48,MATCH($A38,'Registro de respuestas'!$A$1:$A$48,0),MATCH(R$8,'Registro de respuestas'!$A$8:$AA$8,0))="X",0,IF(INDEX('Registro de respuestas'!$A$1:$AA$48,MATCH($A38,'Registro de respuestas'!$A$1:$A$48,0),MATCH(R$8,'Registro de respuestas'!$A$8:$AA$8,0))="—",3)))</f>
        <v>0</v>
      </c>
      <c r="S38" s="59" t="b">
        <f>IF(INDEX('Registro de respuestas'!$A$1:$AA$48,MATCH($A38,'Registro de respuestas'!$A$1:$A$48,0),MATCH(S$8,'Registro de respuestas'!$A$8:$AA$8,0))="✔",2,IF(INDEX('Registro de respuestas'!$A$1:$AA$48,MATCH($A38,'Registro de respuestas'!$A$1:$A$48,0),MATCH(S$8,'Registro de respuestas'!$A$8:$AA$8,0))="X",0,IF(INDEX('Registro de respuestas'!$A$1:$AA$48,MATCH($A38,'Registro de respuestas'!$A$1:$A$48,0),MATCH(S$8,'Registro de respuestas'!$A$8:$AA$8,0))="—",3)))</f>
        <v>0</v>
      </c>
      <c r="T38" s="59" t="b">
        <f>IF(INDEX('Registro de respuestas'!$A$1:$AA$48,MATCH($A38,'Registro de respuestas'!$A$1:$A$48,0),MATCH(T$8,'Registro de respuestas'!$A$8:$AA$8,0))="✔",2,IF(INDEX('Registro de respuestas'!$A$1:$AA$48,MATCH($A38,'Registro de respuestas'!$A$1:$A$48,0),MATCH(T$8,'Registro de respuestas'!$A$8:$AA$8,0))="X",0,IF(INDEX('Registro de respuestas'!$A$1:$AA$48,MATCH($A38,'Registro de respuestas'!$A$1:$A$48,0),MATCH(T$8,'Registro de respuestas'!$A$8:$AA$8,0))="—",3)))</f>
        <v>0</v>
      </c>
      <c r="U38" s="59" t="b">
        <f>IF(INDEX('Registro de respuestas'!$A$1:$AA$48,MATCH($A38,'Registro de respuestas'!$A$1:$A$48,0),MATCH(U$8,'Registro de respuestas'!$A$8:$AA$8,0))="✔",2,IF(INDEX('Registro de respuestas'!$A$1:$AA$48,MATCH($A38,'Registro de respuestas'!$A$1:$A$48,0),MATCH(U$8,'Registro de respuestas'!$A$8:$AA$8,0))="X",0,IF(INDEX('Registro de respuestas'!$A$1:$AA$48,MATCH($A38,'Registro de respuestas'!$A$1:$A$48,0),MATCH(U$8,'Registro de respuestas'!$A$8:$AA$8,0))="—",3)))</f>
        <v>0</v>
      </c>
      <c r="V38" s="61" t="b">
        <f>IF(INDEX('Registro de respuestas'!$A$1:$AA$48,MATCH($A38,'Registro de respuestas'!$A$1:$A$48,0),MATCH(V$8,'Registro de respuestas'!$A$8:$AA$8,0))="✔",2,IF(INDEX('Registro de respuestas'!$A$1:$AA$48,MATCH($A38,'Registro de respuestas'!$A$1:$A$48,0),MATCH(V$8,'Registro de respuestas'!$A$8:$AA$8,0))="X",0,IF(INDEX('Registro de respuestas'!$A$1:$AA$48,MATCH($A38,'Registro de respuestas'!$A$1:$A$48,0),MATCH(V$8,'Registro de respuestas'!$A$8:$AA$8,0))="—",3)))</f>
        <v>0</v>
      </c>
      <c r="W38" s="143" t="b">
        <f>IF(INDEX('Registro de respuestas'!$A$1:$AA$48,MATCH($A38,'Registro de respuestas'!$A$1:$A$48,0),MATCH(W$8,'Registro de respuestas'!$A$8:$AA$8,0))="✔",2,IF(INDEX('Registro de respuestas'!$A$1:$AA$48,MATCH($A38,'Registro de respuestas'!$A$1:$A$48,0),MATCH(W$8,'Registro de respuestas'!$A$8:$AA$8,0))="X",0,IF(INDEX('Registro de respuestas'!$A$1:$AA$48,MATCH($A38,'Registro de respuestas'!$A$1:$A$48,0),MATCH(W$8,'Registro de respuestas'!$A$8:$AA$8,0))="—",3)))</f>
        <v>0</v>
      </c>
      <c r="X38" s="59" t="b">
        <f>IF(INDEX('Registro de respuestas'!$A$1:$AA$48,MATCH($A38,'Registro de respuestas'!$A$1:$A$48,0),MATCH(X$8,'Registro de respuestas'!$A$8:$AA$8,0))="✔",2,IF(INDEX('Registro de respuestas'!$A$1:$AA$48,MATCH($A38,'Registro de respuestas'!$A$1:$A$48,0),MATCH(X$8,'Registro de respuestas'!$A$8:$AA$8,0))="X",0,IF(INDEX('Registro de respuestas'!$A$1:$AA$48,MATCH($A38,'Registro de respuestas'!$A$1:$A$48,0),MATCH(X$8,'Registro de respuestas'!$A$8:$AA$8,0))="—",3)))</f>
        <v>0</v>
      </c>
      <c r="Y38" s="59" t="b">
        <f>IF(INDEX('Registro de respuestas'!$A$1:$AA$48,MATCH($A38,'Registro de respuestas'!$A$1:$A$48,0),MATCH(Y$8,'Registro de respuestas'!$A$8:$AA$8,0))="✔",2,IF(INDEX('Registro de respuestas'!$A$1:$AA$48,MATCH($A38,'Registro de respuestas'!$A$1:$A$48,0),MATCH(Y$8,'Registro de respuestas'!$A$8:$AA$8,0))="X",0,IF(INDEX('Registro de respuestas'!$A$1:$AA$48,MATCH($A38,'Registro de respuestas'!$A$1:$A$48,0),MATCH(Y$8,'Registro de respuestas'!$A$8:$AA$8,0))="—",3)))</f>
        <v>0</v>
      </c>
      <c r="Z38" s="61" t="b">
        <f>IF(INDEX('Registro de respuestas'!$A$1:$AA$48,MATCH($A38,'Registro de respuestas'!$A$1:$A$48,0),MATCH(Z$8,'Registro de respuestas'!$A$8:$AA$8,0))="✔",2,IF(INDEX('Registro de respuestas'!$A$1:$AA$48,MATCH($A38,'Registro de respuestas'!$A$1:$A$48,0),MATCH(Z$8,'Registro de respuestas'!$A$8:$AA$8,0))="X",0,IF(INDEX('Registro de respuestas'!$A$1:$AA$48,MATCH($A38,'Registro de respuestas'!$A$1:$A$48,0),MATCH(Z$8,'Registro de respuestas'!$A$8:$AA$8,0))="—",3)))</f>
        <v>0</v>
      </c>
      <c r="AA38" s="34" t="str">
        <f>'Registro de respuestas'!AB38</f>
        <v/>
      </c>
      <c r="AB38" s="31" t="str">
        <f>'Registro de respuestas'!AC38</f>
        <v/>
      </c>
      <c r="AC38" s="34" t="str">
        <f>'Registro de respuestas'!AD38</f>
        <v/>
      </c>
    </row>
    <row r="39" spans="1:29" ht="13.4" customHeight="1" x14ac:dyDescent="0.35">
      <c r="A39" s="57">
        <v>31</v>
      </c>
      <c r="B39" s="225" t="str">
        <f>IF('Registro de respuestas'!B39="","",'Registro de respuestas'!B39)</f>
        <v/>
      </c>
      <c r="C39" s="143" t="b">
        <f>IF(INDEX('Registro de respuestas'!$A$1:$AA$48,MATCH($A39,'Registro de respuestas'!$A$1:$A$48,0),MATCH(C$8,'Registro de respuestas'!$A$8:$AA$8,0))="✔",2,IF(INDEX('Registro de respuestas'!$A$1:$AA$48,MATCH($A39,'Registro de respuestas'!$A$1:$A$48,0),MATCH(C$8,'Registro de respuestas'!$A$8:$AA$8,0))="X",0,IF(INDEX('Registro de respuestas'!$A$1:$AA$48,MATCH($A39,'Registro de respuestas'!$A$1:$A$48,0),MATCH(C$8,'Registro de respuestas'!$A$8:$AA$8,0))="—",3)))</f>
        <v>0</v>
      </c>
      <c r="D39" s="59" t="b">
        <f>IF(INDEX('Registro de respuestas'!$A$1:$AA$48,MATCH($A39,'Registro de respuestas'!$A$1:$A$48,0),MATCH(D$8,'Registro de respuestas'!$A$8:$AA$8,0))="✔",2,IF(INDEX('Registro de respuestas'!$A$1:$AA$48,MATCH($A39,'Registro de respuestas'!$A$1:$A$48,0),MATCH(D$8,'Registro de respuestas'!$A$8:$AA$8,0))="X",0,IF(INDEX('Registro de respuestas'!$A$1:$AA$48,MATCH($A39,'Registro de respuestas'!$A$1:$A$48,0),MATCH(D$8,'Registro de respuestas'!$A$8:$AA$8,0))="—",3)))</f>
        <v>0</v>
      </c>
      <c r="E39" s="59" t="b">
        <f>IF(INDEX('Registro de respuestas'!$A$1:$AA$48,MATCH($A39,'Registro de respuestas'!$A$1:$A$48,0),MATCH(E$8,'Registro de respuestas'!$A$8:$AA$8,0))="✔",2,IF(INDEX('Registro de respuestas'!$A$1:$AA$48,MATCH($A39,'Registro de respuestas'!$A$1:$A$48,0),MATCH(E$8,'Registro de respuestas'!$A$8:$AA$8,0))="X",0,IF(INDEX('Registro de respuestas'!$A$1:$AA$48,MATCH($A39,'Registro de respuestas'!$A$1:$A$48,0),MATCH(E$8,'Registro de respuestas'!$A$8:$AA$8,0))="—",3)))</f>
        <v>0</v>
      </c>
      <c r="F39" s="59" t="b">
        <f>IF(INDEX('Registro de respuestas'!$A$1:$AA$48,MATCH($A39,'Registro de respuestas'!$A$1:$A$48,0),MATCH(F$8,'Registro de respuestas'!$A$8:$AA$8,0))="✔",2,IF(INDEX('Registro de respuestas'!$A$1:$AA$48,MATCH($A39,'Registro de respuestas'!$A$1:$A$48,0),MATCH(F$8,'Registro de respuestas'!$A$8:$AA$8,0))="X",0,IF(INDEX('Registro de respuestas'!$A$1:$AA$48,MATCH($A39,'Registro de respuestas'!$A$1:$A$48,0),MATCH(F$8,'Registro de respuestas'!$A$8:$AA$8,0))="—",3)))</f>
        <v>0</v>
      </c>
      <c r="G39" s="59" t="b">
        <f>IF(INDEX('Registro de respuestas'!$A$1:$AA$48,MATCH($A39,'Registro de respuestas'!$A$1:$A$48,0),MATCH(G$8,'Registro de respuestas'!$A$8:$AA$8,0))="✔",2,IF(INDEX('Registro de respuestas'!$A$1:$AA$48,MATCH($A39,'Registro de respuestas'!$A$1:$A$48,0),MATCH(G$8,'Registro de respuestas'!$A$8:$AA$8,0))="X",0,IF(INDEX('Registro de respuestas'!$A$1:$AA$48,MATCH($A39,'Registro de respuestas'!$A$1:$A$48,0),MATCH(G$8,'Registro de respuestas'!$A$8:$AA$8,0))="—",3)))</f>
        <v>0</v>
      </c>
      <c r="H39" s="59" t="b">
        <f>IF(INDEX('Registro de respuestas'!$A$1:$AA$48,MATCH($A39,'Registro de respuestas'!$A$1:$A$48,0),MATCH(H$8,'Registro de respuestas'!$A$8:$AA$8,0))="✔",2,IF(INDEX('Registro de respuestas'!$A$1:$AA$48,MATCH($A39,'Registro de respuestas'!$A$1:$A$48,0),MATCH(H$8,'Registro de respuestas'!$A$8:$AA$8,0))="X",0,IF(INDEX('Registro de respuestas'!$A$1:$AA$48,MATCH($A39,'Registro de respuestas'!$A$1:$A$48,0),MATCH(H$8,'Registro de respuestas'!$A$8:$AA$8,0))="—",3)))</f>
        <v>0</v>
      </c>
      <c r="I39" s="59" t="b">
        <f>IF(INDEX('Registro de respuestas'!$A$1:$AA$48,MATCH($A39,'Registro de respuestas'!$A$1:$A$48,0),MATCH(I$8,'Registro de respuestas'!$A$8:$AA$8,0))="✔",2,IF(INDEX('Registro de respuestas'!$A$1:$AA$48,MATCH($A39,'Registro de respuestas'!$A$1:$A$48,0),MATCH(I$8,'Registro de respuestas'!$A$8:$AA$8,0))="X",0,IF(INDEX('Registro de respuestas'!$A$1:$AA$48,MATCH($A39,'Registro de respuestas'!$A$1:$A$48,0),MATCH(I$8,'Registro de respuestas'!$A$8:$AA$8,0))="—",3)))</f>
        <v>0</v>
      </c>
      <c r="J39" s="59" t="b">
        <f>IF(INDEX('Registro de respuestas'!$A$1:$AA$48,MATCH($A39,'Registro de respuestas'!$A$1:$A$48,0),MATCH(J$8,'Registro de respuestas'!$A$8:$AA$8,0))="✔",2,IF(INDEX('Registro de respuestas'!$A$1:$AA$48,MATCH($A39,'Registro de respuestas'!$A$1:$A$48,0),MATCH(J$8,'Registro de respuestas'!$A$8:$AA$8,0))="X",0,IF(INDEX('Registro de respuestas'!$A$1:$AA$48,MATCH($A39,'Registro de respuestas'!$A$1:$A$48,0),MATCH(J$8,'Registro de respuestas'!$A$8:$AA$8,0))="—",3)))</f>
        <v>0</v>
      </c>
      <c r="K39" s="59" t="b">
        <f>IF(INDEX('Registro de respuestas'!$A$1:$AA$48,MATCH($A39,'Registro de respuestas'!$A$1:$A$48,0),MATCH(K$8,'Registro de respuestas'!$A$8:$AA$8,0))="✔",2,IF(INDEX('Registro de respuestas'!$A$1:$AA$48,MATCH($A39,'Registro de respuestas'!$A$1:$A$48,0),MATCH(K$8,'Registro de respuestas'!$A$8:$AA$8,0))="X",0,IF(INDEX('Registro de respuestas'!$A$1:$AA$48,MATCH($A39,'Registro de respuestas'!$A$1:$A$48,0),MATCH(K$8,'Registro de respuestas'!$A$8:$AA$8,0))="—",3)))</f>
        <v>0</v>
      </c>
      <c r="L39" s="59" t="b">
        <f>IF(INDEX('Registro de respuestas'!$A$1:$AA$48,MATCH($A39,'Registro de respuestas'!$A$1:$A$48,0),MATCH(L$8,'Registro de respuestas'!$A$8:$AA$8,0))="✔",2,IF(INDEX('Registro de respuestas'!$A$1:$AA$48,MATCH($A39,'Registro de respuestas'!$A$1:$A$48,0),MATCH(L$8,'Registro de respuestas'!$A$8:$AA$8,0))="X",0,IF(INDEX('Registro de respuestas'!$A$1:$AA$48,MATCH($A39,'Registro de respuestas'!$A$1:$A$48,0),MATCH(L$8,'Registro de respuestas'!$A$8:$AA$8,0))="—",3)))</f>
        <v>0</v>
      </c>
      <c r="M39" s="59" t="b">
        <f>IF(INDEX('Registro de respuestas'!$A$1:$AA$48,MATCH($A39,'Registro de respuestas'!$A$1:$A$48,0),MATCH(M$8,'Registro de respuestas'!$A$8:$AA$8,0))="✔",2,IF(INDEX('Registro de respuestas'!$A$1:$AA$48,MATCH($A39,'Registro de respuestas'!$A$1:$A$48,0),MATCH(M$8,'Registro de respuestas'!$A$8:$AA$8,0))="X",0,IF(INDEX('Registro de respuestas'!$A$1:$AA$48,MATCH($A39,'Registro de respuestas'!$A$1:$A$48,0),MATCH(M$8,'Registro de respuestas'!$A$8:$AA$8,0))="—",3)))</f>
        <v>0</v>
      </c>
      <c r="N39" s="59" t="b">
        <f>IF(INDEX('Registro de respuestas'!$A$1:$AA$48,MATCH($A39,'Registro de respuestas'!$A$1:$A$48,0),MATCH(N$8,'Registro de respuestas'!$A$8:$AA$8,0))="✔",2,IF(INDEX('Registro de respuestas'!$A$1:$AA$48,MATCH($A39,'Registro de respuestas'!$A$1:$A$48,0),MATCH(N$8,'Registro de respuestas'!$A$8:$AA$8,0))="X",0,IF(INDEX('Registro de respuestas'!$A$1:$AA$48,MATCH($A39,'Registro de respuestas'!$A$1:$A$48,0),MATCH(N$8,'Registro de respuestas'!$A$8:$AA$8,0))="—",3)))</f>
        <v>0</v>
      </c>
      <c r="O39" s="59" t="b">
        <f>IF(INDEX('Registro de respuestas'!$A$1:$AA$48,MATCH($A39,'Registro de respuestas'!$A$1:$A$48,0),MATCH(O$8,'Registro de respuestas'!$A$8:$AA$8,0))="✔",2,IF(INDEX('Registro de respuestas'!$A$1:$AA$48,MATCH($A39,'Registro de respuestas'!$A$1:$A$48,0),MATCH(O$8,'Registro de respuestas'!$A$8:$AA$8,0))="X",0,IF(INDEX('Registro de respuestas'!$A$1:$AA$48,MATCH($A39,'Registro de respuestas'!$A$1:$A$48,0),MATCH(O$8,'Registro de respuestas'!$A$8:$AA$8,0))="—",3)))</f>
        <v>0</v>
      </c>
      <c r="P39" s="140" t="b">
        <f>IF(INDEX('Registro de respuestas'!$A$1:$AA$48,MATCH($A39,'Registro de respuestas'!$A$1:$A$48,0),MATCH(P$8,'Registro de respuestas'!$A$8:$AA$8,0))="✔",2,IF(INDEX('Registro de respuestas'!$A$1:$AA$48,MATCH($A39,'Registro de respuestas'!$A$1:$A$48,0),MATCH(P$8,'Registro de respuestas'!$A$8:$AA$8,0))="X",0,IF(INDEX('Registro de respuestas'!$A$1:$AA$48,MATCH($A39,'Registro de respuestas'!$A$1:$A$48,0),MATCH(P$8,'Registro de respuestas'!$A$8:$AA$8,0))="—",3)))</f>
        <v>0</v>
      </c>
      <c r="Q39" s="60" t="b">
        <f>IF(INDEX('Registro de respuestas'!$A$1:$AA$48,MATCH($A39,'Registro de respuestas'!$A$1:$A$48,0),MATCH(Q$8,'Registro de respuestas'!$A$8:$AA$8,0))="✔",2,IF(INDEX('Registro de respuestas'!$A$1:$AA$48,MATCH($A39,'Registro de respuestas'!$A$1:$A$48,0),MATCH(Q$8,'Registro de respuestas'!$A$8:$AA$8,0))="X",0,IF(INDEX('Registro de respuestas'!$A$1:$AA$48,MATCH($A39,'Registro de respuestas'!$A$1:$A$48,0),MATCH(Q$8,'Registro de respuestas'!$A$8:$AA$8,0))="—",3)))</f>
        <v>0</v>
      </c>
      <c r="R39" s="59" t="b">
        <f>IF(INDEX('Registro de respuestas'!$A$1:$AA$48,MATCH($A39,'Registro de respuestas'!$A$1:$A$48,0),MATCH(R$8,'Registro de respuestas'!$A$8:$AA$8,0))="✔",2,IF(INDEX('Registro de respuestas'!$A$1:$AA$48,MATCH($A39,'Registro de respuestas'!$A$1:$A$48,0),MATCH(R$8,'Registro de respuestas'!$A$8:$AA$8,0))="X",0,IF(INDEX('Registro de respuestas'!$A$1:$AA$48,MATCH($A39,'Registro de respuestas'!$A$1:$A$48,0),MATCH(R$8,'Registro de respuestas'!$A$8:$AA$8,0))="—",3)))</f>
        <v>0</v>
      </c>
      <c r="S39" s="59" t="b">
        <f>IF(INDEX('Registro de respuestas'!$A$1:$AA$48,MATCH($A39,'Registro de respuestas'!$A$1:$A$48,0),MATCH(S$8,'Registro de respuestas'!$A$8:$AA$8,0))="✔",2,IF(INDEX('Registro de respuestas'!$A$1:$AA$48,MATCH($A39,'Registro de respuestas'!$A$1:$A$48,0),MATCH(S$8,'Registro de respuestas'!$A$8:$AA$8,0))="X",0,IF(INDEX('Registro de respuestas'!$A$1:$AA$48,MATCH($A39,'Registro de respuestas'!$A$1:$A$48,0),MATCH(S$8,'Registro de respuestas'!$A$8:$AA$8,0))="—",3)))</f>
        <v>0</v>
      </c>
      <c r="T39" s="59" t="b">
        <f>IF(INDEX('Registro de respuestas'!$A$1:$AA$48,MATCH($A39,'Registro de respuestas'!$A$1:$A$48,0),MATCH(T$8,'Registro de respuestas'!$A$8:$AA$8,0))="✔",2,IF(INDEX('Registro de respuestas'!$A$1:$AA$48,MATCH($A39,'Registro de respuestas'!$A$1:$A$48,0),MATCH(T$8,'Registro de respuestas'!$A$8:$AA$8,0))="X",0,IF(INDEX('Registro de respuestas'!$A$1:$AA$48,MATCH($A39,'Registro de respuestas'!$A$1:$A$48,0),MATCH(T$8,'Registro de respuestas'!$A$8:$AA$8,0))="—",3)))</f>
        <v>0</v>
      </c>
      <c r="U39" s="59" t="b">
        <f>IF(INDEX('Registro de respuestas'!$A$1:$AA$48,MATCH($A39,'Registro de respuestas'!$A$1:$A$48,0),MATCH(U$8,'Registro de respuestas'!$A$8:$AA$8,0))="✔",2,IF(INDEX('Registro de respuestas'!$A$1:$AA$48,MATCH($A39,'Registro de respuestas'!$A$1:$A$48,0),MATCH(U$8,'Registro de respuestas'!$A$8:$AA$8,0))="X",0,IF(INDEX('Registro de respuestas'!$A$1:$AA$48,MATCH($A39,'Registro de respuestas'!$A$1:$A$48,0),MATCH(U$8,'Registro de respuestas'!$A$8:$AA$8,0))="—",3)))</f>
        <v>0</v>
      </c>
      <c r="V39" s="61" t="b">
        <f>IF(INDEX('Registro de respuestas'!$A$1:$AA$48,MATCH($A39,'Registro de respuestas'!$A$1:$A$48,0),MATCH(V$8,'Registro de respuestas'!$A$8:$AA$8,0))="✔",2,IF(INDEX('Registro de respuestas'!$A$1:$AA$48,MATCH($A39,'Registro de respuestas'!$A$1:$A$48,0),MATCH(V$8,'Registro de respuestas'!$A$8:$AA$8,0))="X",0,IF(INDEX('Registro de respuestas'!$A$1:$AA$48,MATCH($A39,'Registro de respuestas'!$A$1:$A$48,0),MATCH(V$8,'Registro de respuestas'!$A$8:$AA$8,0))="—",3)))</f>
        <v>0</v>
      </c>
      <c r="W39" s="143" t="b">
        <f>IF(INDEX('Registro de respuestas'!$A$1:$AA$48,MATCH($A39,'Registro de respuestas'!$A$1:$A$48,0),MATCH(W$8,'Registro de respuestas'!$A$8:$AA$8,0))="✔",2,IF(INDEX('Registro de respuestas'!$A$1:$AA$48,MATCH($A39,'Registro de respuestas'!$A$1:$A$48,0),MATCH(W$8,'Registro de respuestas'!$A$8:$AA$8,0))="X",0,IF(INDEX('Registro de respuestas'!$A$1:$AA$48,MATCH($A39,'Registro de respuestas'!$A$1:$A$48,0),MATCH(W$8,'Registro de respuestas'!$A$8:$AA$8,0))="—",3)))</f>
        <v>0</v>
      </c>
      <c r="X39" s="59" t="b">
        <f>IF(INDEX('Registro de respuestas'!$A$1:$AA$48,MATCH($A39,'Registro de respuestas'!$A$1:$A$48,0),MATCH(X$8,'Registro de respuestas'!$A$8:$AA$8,0))="✔",2,IF(INDEX('Registro de respuestas'!$A$1:$AA$48,MATCH($A39,'Registro de respuestas'!$A$1:$A$48,0),MATCH(X$8,'Registro de respuestas'!$A$8:$AA$8,0))="X",0,IF(INDEX('Registro de respuestas'!$A$1:$AA$48,MATCH($A39,'Registro de respuestas'!$A$1:$A$48,0),MATCH(X$8,'Registro de respuestas'!$A$8:$AA$8,0))="—",3)))</f>
        <v>0</v>
      </c>
      <c r="Y39" s="59" t="b">
        <f>IF(INDEX('Registro de respuestas'!$A$1:$AA$48,MATCH($A39,'Registro de respuestas'!$A$1:$A$48,0),MATCH(Y$8,'Registro de respuestas'!$A$8:$AA$8,0))="✔",2,IF(INDEX('Registro de respuestas'!$A$1:$AA$48,MATCH($A39,'Registro de respuestas'!$A$1:$A$48,0),MATCH(Y$8,'Registro de respuestas'!$A$8:$AA$8,0))="X",0,IF(INDEX('Registro de respuestas'!$A$1:$AA$48,MATCH($A39,'Registro de respuestas'!$A$1:$A$48,0),MATCH(Y$8,'Registro de respuestas'!$A$8:$AA$8,0))="—",3)))</f>
        <v>0</v>
      </c>
      <c r="Z39" s="61" t="b">
        <f>IF(INDEX('Registro de respuestas'!$A$1:$AA$48,MATCH($A39,'Registro de respuestas'!$A$1:$A$48,0),MATCH(Z$8,'Registro de respuestas'!$A$8:$AA$8,0))="✔",2,IF(INDEX('Registro de respuestas'!$A$1:$AA$48,MATCH($A39,'Registro de respuestas'!$A$1:$A$48,0),MATCH(Z$8,'Registro de respuestas'!$A$8:$AA$8,0))="X",0,IF(INDEX('Registro de respuestas'!$A$1:$AA$48,MATCH($A39,'Registro de respuestas'!$A$1:$A$48,0),MATCH(Z$8,'Registro de respuestas'!$A$8:$AA$8,0))="—",3)))</f>
        <v>0</v>
      </c>
      <c r="AA39" s="34" t="str">
        <f>'Registro de respuestas'!AB39</f>
        <v/>
      </c>
      <c r="AB39" s="31" t="str">
        <f>'Registro de respuestas'!AC39</f>
        <v/>
      </c>
      <c r="AC39" s="34" t="str">
        <f>'Registro de respuestas'!AD39</f>
        <v/>
      </c>
    </row>
    <row r="40" spans="1:29" ht="13.4" customHeight="1" x14ac:dyDescent="0.35">
      <c r="A40" s="57">
        <v>32</v>
      </c>
      <c r="B40" s="225" t="str">
        <f>IF('Registro de respuestas'!B40="","",'Registro de respuestas'!B40)</f>
        <v/>
      </c>
      <c r="C40" s="143" t="b">
        <f>IF(INDEX('Registro de respuestas'!$A$1:$AA$48,MATCH($A40,'Registro de respuestas'!$A$1:$A$48,0),MATCH(C$8,'Registro de respuestas'!$A$8:$AA$8,0))="✔",2,IF(INDEX('Registro de respuestas'!$A$1:$AA$48,MATCH($A40,'Registro de respuestas'!$A$1:$A$48,0),MATCH(C$8,'Registro de respuestas'!$A$8:$AA$8,0))="X",0,IF(INDEX('Registro de respuestas'!$A$1:$AA$48,MATCH($A40,'Registro de respuestas'!$A$1:$A$48,0),MATCH(C$8,'Registro de respuestas'!$A$8:$AA$8,0))="—",3)))</f>
        <v>0</v>
      </c>
      <c r="D40" s="59" t="b">
        <f>IF(INDEX('Registro de respuestas'!$A$1:$AA$48,MATCH($A40,'Registro de respuestas'!$A$1:$A$48,0),MATCH(D$8,'Registro de respuestas'!$A$8:$AA$8,0))="✔",2,IF(INDEX('Registro de respuestas'!$A$1:$AA$48,MATCH($A40,'Registro de respuestas'!$A$1:$A$48,0),MATCH(D$8,'Registro de respuestas'!$A$8:$AA$8,0))="X",0,IF(INDEX('Registro de respuestas'!$A$1:$AA$48,MATCH($A40,'Registro de respuestas'!$A$1:$A$48,0),MATCH(D$8,'Registro de respuestas'!$A$8:$AA$8,0))="—",3)))</f>
        <v>0</v>
      </c>
      <c r="E40" s="59" t="b">
        <f>IF(INDEX('Registro de respuestas'!$A$1:$AA$48,MATCH($A40,'Registro de respuestas'!$A$1:$A$48,0),MATCH(E$8,'Registro de respuestas'!$A$8:$AA$8,0))="✔",2,IF(INDEX('Registro de respuestas'!$A$1:$AA$48,MATCH($A40,'Registro de respuestas'!$A$1:$A$48,0),MATCH(E$8,'Registro de respuestas'!$A$8:$AA$8,0))="X",0,IF(INDEX('Registro de respuestas'!$A$1:$AA$48,MATCH($A40,'Registro de respuestas'!$A$1:$A$48,0),MATCH(E$8,'Registro de respuestas'!$A$8:$AA$8,0))="—",3)))</f>
        <v>0</v>
      </c>
      <c r="F40" s="59" t="b">
        <f>IF(INDEX('Registro de respuestas'!$A$1:$AA$48,MATCH($A40,'Registro de respuestas'!$A$1:$A$48,0),MATCH(F$8,'Registro de respuestas'!$A$8:$AA$8,0))="✔",2,IF(INDEX('Registro de respuestas'!$A$1:$AA$48,MATCH($A40,'Registro de respuestas'!$A$1:$A$48,0),MATCH(F$8,'Registro de respuestas'!$A$8:$AA$8,0))="X",0,IF(INDEX('Registro de respuestas'!$A$1:$AA$48,MATCH($A40,'Registro de respuestas'!$A$1:$A$48,0),MATCH(F$8,'Registro de respuestas'!$A$8:$AA$8,0))="—",3)))</f>
        <v>0</v>
      </c>
      <c r="G40" s="59" t="b">
        <f>IF(INDEX('Registro de respuestas'!$A$1:$AA$48,MATCH($A40,'Registro de respuestas'!$A$1:$A$48,0),MATCH(G$8,'Registro de respuestas'!$A$8:$AA$8,0))="✔",2,IF(INDEX('Registro de respuestas'!$A$1:$AA$48,MATCH($A40,'Registro de respuestas'!$A$1:$A$48,0),MATCH(G$8,'Registro de respuestas'!$A$8:$AA$8,0))="X",0,IF(INDEX('Registro de respuestas'!$A$1:$AA$48,MATCH($A40,'Registro de respuestas'!$A$1:$A$48,0),MATCH(G$8,'Registro de respuestas'!$A$8:$AA$8,0))="—",3)))</f>
        <v>0</v>
      </c>
      <c r="H40" s="59" t="b">
        <f>IF(INDEX('Registro de respuestas'!$A$1:$AA$48,MATCH($A40,'Registro de respuestas'!$A$1:$A$48,0),MATCH(H$8,'Registro de respuestas'!$A$8:$AA$8,0))="✔",2,IF(INDEX('Registro de respuestas'!$A$1:$AA$48,MATCH($A40,'Registro de respuestas'!$A$1:$A$48,0),MATCH(H$8,'Registro de respuestas'!$A$8:$AA$8,0))="X",0,IF(INDEX('Registro de respuestas'!$A$1:$AA$48,MATCH($A40,'Registro de respuestas'!$A$1:$A$48,0),MATCH(H$8,'Registro de respuestas'!$A$8:$AA$8,0))="—",3)))</f>
        <v>0</v>
      </c>
      <c r="I40" s="59" t="b">
        <f>IF(INDEX('Registro de respuestas'!$A$1:$AA$48,MATCH($A40,'Registro de respuestas'!$A$1:$A$48,0),MATCH(I$8,'Registro de respuestas'!$A$8:$AA$8,0))="✔",2,IF(INDEX('Registro de respuestas'!$A$1:$AA$48,MATCH($A40,'Registro de respuestas'!$A$1:$A$48,0),MATCH(I$8,'Registro de respuestas'!$A$8:$AA$8,0))="X",0,IF(INDEX('Registro de respuestas'!$A$1:$AA$48,MATCH($A40,'Registro de respuestas'!$A$1:$A$48,0),MATCH(I$8,'Registro de respuestas'!$A$8:$AA$8,0))="—",3)))</f>
        <v>0</v>
      </c>
      <c r="J40" s="59" t="b">
        <f>IF(INDEX('Registro de respuestas'!$A$1:$AA$48,MATCH($A40,'Registro de respuestas'!$A$1:$A$48,0),MATCH(J$8,'Registro de respuestas'!$A$8:$AA$8,0))="✔",2,IF(INDEX('Registro de respuestas'!$A$1:$AA$48,MATCH($A40,'Registro de respuestas'!$A$1:$A$48,0),MATCH(J$8,'Registro de respuestas'!$A$8:$AA$8,0))="X",0,IF(INDEX('Registro de respuestas'!$A$1:$AA$48,MATCH($A40,'Registro de respuestas'!$A$1:$A$48,0),MATCH(J$8,'Registro de respuestas'!$A$8:$AA$8,0))="—",3)))</f>
        <v>0</v>
      </c>
      <c r="K40" s="59" t="b">
        <f>IF(INDEX('Registro de respuestas'!$A$1:$AA$48,MATCH($A40,'Registro de respuestas'!$A$1:$A$48,0),MATCH(K$8,'Registro de respuestas'!$A$8:$AA$8,0))="✔",2,IF(INDEX('Registro de respuestas'!$A$1:$AA$48,MATCH($A40,'Registro de respuestas'!$A$1:$A$48,0),MATCH(K$8,'Registro de respuestas'!$A$8:$AA$8,0))="X",0,IF(INDEX('Registro de respuestas'!$A$1:$AA$48,MATCH($A40,'Registro de respuestas'!$A$1:$A$48,0),MATCH(K$8,'Registro de respuestas'!$A$8:$AA$8,0))="—",3)))</f>
        <v>0</v>
      </c>
      <c r="L40" s="59" t="b">
        <f>IF(INDEX('Registro de respuestas'!$A$1:$AA$48,MATCH($A40,'Registro de respuestas'!$A$1:$A$48,0),MATCH(L$8,'Registro de respuestas'!$A$8:$AA$8,0))="✔",2,IF(INDEX('Registro de respuestas'!$A$1:$AA$48,MATCH($A40,'Registro de respuestas'!$A$1:$A$48,0),MATCH(L$8,'Registro de respuestas'!$A$8:$AA$8,0))="X",0,IF(INDEX('Registro de respuestas'!$A$1:$AA$48,MATCH($A40,'Registro de respuestas'!$A$1:$A$48,0),MATCH(L$8,'Registro de respuestas'!$A$8:$AA$8,0))="—",3)))</f>
        <v>0</v>
      </c>
      <c r="M40" s="59" t="b">
        <f>IF(INDEX('Registro de respuestas'!$A$1:$AA$48,MATCH($A40,'Registro de respuestas'!$A$1:$A$48,0),MATCH(M$8,'Registro de respuestas'!$A$8:$AA$8,0))="✔",2,IF(INDEX('Registro de respuestas'!$A$1:$AA$48,MATCH($A40,'Registro de respuestas'!$A$1:$A$48,0),MATCH(M$8,'Registro de respuestas'!$A$8:$AA$8,0))="X",0,IF(INDEX('Registro de respuestas'!$A$1:$AA$48,MATCH($A40,'Registro de respuestas'!$A$1:$A$48,0),MATCH(M$8,'Registro de respuestas'!$A$8:$AA$8,0))="—",3)))</f>
        <v>0</v>
      </c>
      <c r="N40" s="59" t="b">
        <f>IF(INDEX('Registro de respuestas'!$A$1:$AA$48,MATCH($A40,'Registro de respuestas'!$A$1:$A$48,0),MATCH(N$8,'Registro de respuestas'!$A$8:$AA$8,0))="✔",2,IF(INDEX('Registro de respuestas'!$A$1:$AA$48,MATCH($A40,'Registro de respuestas'!$A$1:$A$48,0),MATCH(N$8,'Registro de respuestas'!$A$8:$AA$8,0))="X",0,IF(INDEX('Registro de respuestas'!$A$1:$AA$48,MATCH($A40,'Registro de respuestas'!$A$1:$A$48,0),MATCH(N$8,'Registro de respuestas'!$A$8:$AA$8,0))="—",3)))</f>
        <v>0</v>
      </c>
      <c r="O40" s="59" t="b">
        <f>IF(INDEX('Registro de respuestas'!$A$1:$AA$48,MATCH($A40,'Registro de respuestas'!$A$1:$A$48,0),MATCH(O$8,'Registro de respuestas'!$A$8:$AA$8,0))="✔",2,IF(INDEX('Registro de respuestas'!$A$1:$AA$48,MATCH($A40,'Registro de respuestas'!$A$1:$A$48,0),MATCH(O$8,'Registro de respuestas'!$A$8:$AA$8,0))="X",0,IF(INDEX('Registro de respuestas'!$A$1:$AA$48,MATCH($A40,'Registro de respuestas'!$A$1:$A$48,0),MATCH(O$8,'Registro de respuestas'!$A$8:$AA$8,0))="—",3)))</f>
        <v>0</v>
      </c>
      <c r="P40" s="140" t="b">
        <f>IF(INDEX('Registro de respuestas'!$A$1:$AA$48,MATCH($A40,'Registro de respuestas'!$A$1:$A$48,0),MATCH(P$8,'Registro de respuestas'!$A$8:$AA$8,0))="✔",2,IF(INDEX('Registro de respuestas'!$A$1:$AA$48,MATCH($A40,'Registro de respuestas'!$A$1:$A$48,0),MATCH(P$8,'Registro de respuestas'!$A$8:$AA$8,0))="X",0,IF(INDEX('Registro de respuestas'!$A$1:$AA$48,MATCH($A40,'Registro de respuestas'!$A$1:$A$48,0),MATCH(P$8,'Registro de respuestas'!$A$8:$AA$8,0))="—",3)))</f>
        <v>0</v>
      </c>
      <c r="Q40" s="60" t="b">
        <f>IF(INDEX('Registro de respuestas'!$A$1:$AA$48,MATCH($A40,'Registro de respuestas'!$A$1:$A$48,0),MATCH(Q$8,'Registro de respuestas'!$A$8:$AA$8,0))="✔",2,IF(INDEX('Registro de respuestas'!$A$1:$AA$48,MATCH($A40,'Registro de respuestas'!$A$1:$A$48,0),MATCH(Q$8,'Registro de respuestas'!$A$8:$AA$8,0))="X",0,IF(INDEX('Registro de respuestas'!$A$1:$AA$48,MATCH($A40,'Registro de respuestas'!$A$1:$A$48,0),MATCH(Q$8,'Registro de respuestas'!$A$8:$AA$8,0))="—",3)))</f>
        <v>0</v>
      </c>
      <c r="R40" s="59" t="b">
        <f>IF(INDEX('Registro de respuestas'!$A$1:$AA$48,MATCH($A40,'Registro de respuestas'!$A$1:$A$48,0),MATCH(R$8,'Registro de respuestas'!$A$8:$AA$8,0))="✔",2,IF(INDEX('Registro de respuestas'!$A$1:$AA$48,MATCH($A40,'Registro de respuestas'!$A$1:$A$48,0),MATCH(R$8,'Registro de respuestas'!$A$8:$AA$8,0))="X",0,IF(INDEX('Registro de respuestas'!$A$1:$AA$48,MATCH($A40,'Registro de respuestas'!$A$1:$A$48,0),MATCH(R$8,'Registro de respuestas'!$A$8:$AA$8,0))="—",3)))</f>
        <v>0</v>
      </c>
      <c r="S40" s="59" t="b">
        <f>IF(INDEX('Registro de respuestas'!$A$1:$AA$48,MATCH($A40,'Registro de respuestas'!$A$1:$A$48,0),MATCH(S$8,'Registro de respuestas'!$A$8:$AA$8,0))="✔",2,IF(INDEX('Registro de respuestas'!$A$1:$AA$48,MATCH($A40,'Registro de respuestas'!$A$1:$A$48,0),MATCH(S$8,'Registro de respuestas'!$A$8:$AA$8,0))="X",0,IF(INDEX('Registro de respuestas'!$A$1:$AA$48,MATCH($A40,'Registro de respuestas'!$A$1:$A$48,0),MATCH(S$8,'Registro de respuestas'!$A$8:$AA$8,0))="—",3)))</f>
        <v>0</v>
      </c>
      <c r="T40" s="59" t="b">
        <f>IF(INDEX('Registro de respuestas'!$A$1:$AA$48,MATCH($A40,'Registro de respuestas'!$A$1:$A$48,0),MATCH(T$8,'Registro de respuestas'!$A$8:$AA$8,0))="✔",2,IF(INDEX('Registro de respuestas'!$A$1:$AA$48,MATCH($A40,'Registro de respuestas'!$A$1:$A$48,0),MATCH(T$8,'Registro de respuestas'!$A$8:$AA$8,0))="X",0,IF(INDEX('Registro de respuestas'!$A$1:$AA$48,MATCH($A40,'Registro de respuestas'!$A$1:$A$48,0),MATCH(T$8,'Registro de respuestas'!$A$8:$AA$8,0))="—",3)))</f>
        <v>0</v>
      </c>
      <c r="U40" s="59" t="b">
        <f>IF(INDEX('Registro de respuestas'!$A$1:$AA$48,MATCH($A40,'Registro de respuestas'!$A$1:$A$48,0),MATCH(U$8,'Registro de respuestas'!$A$8:$AA$8,0))="✔",2,IF(INDEX('Registro de respuestas'!$A$1:$AA$48,MATCH($A40,'Registro de respuestas'!$A$1:$A$48,0),MATCH(U$8,'Registro de respuestas'!$A$8:$AA$8,0))="X",0,IF(INDEX('Registro de respuestas'!$A$1:$AA$48,MATCH($A40,'Registro de respuestas'!$A$1:$A$48,0),MATCH(U$8,'Registro de respuestas'!$A$8:$AA$8,0))="—",3)))</f>
        <v>0</v>
      </c>
      <c r="V40" s="61" t="b">
        <f>IF(INDEX('Registro de respuestas'!$A$1:$AA$48,MATCH($A40,'Registro de respuestas'!$A$1:$A$48,0),MATCH(V$8,'Registro de respuestas'!$A$8:$AA$8,0))="✔",2,IF(INDEX('Registro de respuestas'!$A$1:$AA$48,MATCH($A40,'Registro de respuestas'!$A$1:$A$48,0),MATCH(V$8,'Registro de respuestas'!$A$8:$AA$8,0))="X",0,IF(INDEX('Registro de respuestas'!$A$1:$AA$48,MATCH($A40,'Registro de respuestas'!$A$1:$A$48,0),MATCH(V$8,'Registro de respuestas'!$A$8:$AA$8,0))="—",3)))</f>
        <v>0</v>
      </c>
      <c r="W40" s="143" t="b">
        <f>IF(INDEX('Registro de respuestas'!$A$1:$AA$48,MATCH($A40,'Registro de respuestas'!$A$1:$A$48,0),MATCH(W$8,'Registro de respuestas'!$A$8:$AA$8,0))="✔",2,IF(INDEX('Registro de respuestas'!$A$1:$AA$48,MATCH($A40,'Registro de respuestas'!$A$1:$A$48,0),MATCH(W$8,'Registro de respuestas'!$A$8:$AA$8,0))="X",0,IF(INDEX('Registro de respuestas'!$A$1:$AA$48,MATCH($A40,'Registro de respuestas'!$A$1:$A$48,0),MATCH(W$8,'Registro de respuestas'!$A$8:$AA$8,0))="—",3)))</f>
        <v>0</v>
      </c>
      <c r="X40" s="59" t="b">
        <f>IF(INDEX('Registro de respuestas'!$A$1:$AA$48,MATCH($A40,'Registro de respuestas'!$A$1:$A$48,0),MATCH(X$8,'Registro de respuestas'!$A$8:$AA$8,0))="✔",2,IF(INDEX('Registro de respuestas'!$A$1:$AA$48,MATCH($A40,'Registro de respuestas'!$A$1:$A$48,0),MATCH(X$8,'Registro de respuestas'!$A$8:$AA$8,0))="X",0,IF(INDEX('Registro de respuestas'!$A$1:$AA$48,MATCH($A40,'Registro de respuestas'!$A$1:$A$48,0),MATCH(X$8,'Registro de respuestas'!$A$8:$AA$8,0))="—",3)))</f>
        <v>0</v>
      </c>
      <c r="Y40" s="59" t="b">
        <f>IF(INDEX('Registro de respuestas'!$A$1:$AA$48,MATCH($A40,'Registro de respuestas'!$A$1:$A$48,0),MATCH(Y$8,'Registro de respuestas'!$A$8:$AA$8,0))="✔",2,IF(INDEX('Registro de respuestas'!$A$1:$AA$48,MATCH($A40,'Registro de respuestas'!$A$1:$A$48,0),MATCH(Y$8,'Registro de respuestas'!$A$8:$AA$8,0))="X",0,IF(INDEX('Registro de respuestas'!$A$1:$AA$48,MATCH($A40,'Registro de respuestas'!$A$1:$A$48,0),MATCH(Y$8,'Registro de respuestas'!$A$8:$AA$8,0))="—",3)))</f>
        <v>0</v>
      </c>
      <c r="Z40" s="61" t="b">
        <f>IF(INDEX('Registro de respuestas'!$A$1:$AA$48,MATCH($A40,'Registro de respuestas'!$A$1:$A$48,0),MATCH(Z$8,'Registro de respuestas'!$A$8:$AA$8,0))="✔",2,IF(INDEX('Registro de respuestas'!$A$1:$AA$48,MATCH($A40,'Registro de respuestas'!$A$1:$A$48,0),MATCH(Z$8,'Registro de respuestas'!$A$8:$AA$8,0))="X",0,IF(INDEX('Registro de respuestas'!$A$1:$AA$48,MATCH($A40,'Registro de respuestas'!$A$1:$A$48,0),MATCH(Z$8,'Registro de respuestas'!$A$8:$AA$8,0))="—",3)))</f>
        <v>0</v>
      </c>
      <c r="AA40" s="34" t="str">
        <f>'Registro de respuestas'!AB40</f>
        <v/>
      </c>
      <c r="AB40" s="31" t="str">
        <f>'Registro de respuestas'!AC40</f>
        <v/>
      </c>
      <c r="AC40" s="34" t="str">
        <f>'Registro de respuestas'!AD40</f>
        <v/>
      </c>
    </row>
    <row r="41" spans="1:29" ht="13.4" customHeight="1" x14ac:dyDescent="0.35">
      <c r="A41" s="57">
        <v>33</v>
      </c>
      <c r="B41" s="225" t="str">
        <f>IF('Registro de respuestas'!B41="","",'Registro de respuestas'!B41)</f>
        <v/>
      </c>
      <c r="C41" s="143" t="b">
        <f>IF(INDEX('Registro de respuestas'!$A$1:$AA$48,MATCH($A41,'Registro de respuestas'!$A$1:$A$48,0),MATCH(C$8,'Registro de respuestas'!$A$8:$AA$8,0))="✔",2,IF(INDEX('Registro de respuestas'!$A$1:$AA$48,MATCH($A41,'Registro de respuestas'!$A$1:$A$48,0),MATCH(C$8,'Registro de respuestas'!$A$8:$AA$8,0))="X",0,IF(INDEX('Registro de respuestas'!$A$1:$AA$48,MATCH($A41,'Registro de respuestas'!$A$1:$A$48,0),MATCH(C$8,'Registro de respuestas'!$A$8:$AA$8,0))="—",3)))</f>
        <v>0</v>
      </c>
      <c r="D41" s="59" t="b">
        <f>IF(INDEX('Registro de respuestas'!$A$1:$AA$48,MATCH($A41,'Registro de respuestas'!$A$1:$A$48,0),MATCH(D$8,'Registro de respuestas'!$A$8:$AA$8,0))="✔",2,IF(INDEX('Registro de respuestas'!$A$1:$AA$48,MATCH($A41,'Registro de respuestas'!$A$1:$A$48,0),MATCH(D$8,'Registro de respuestas'!$A$8:$AA$8,0))="X",0,IF(INDEX('Registro de respuestas'!$A$1:$AA$48,MATCH($A41,'Registro de respuestas'!$A$1:$A$48,0),MATCH(D$8,'Registro de respuestas'!$A$8:$AA$8,0))="—",3)))</f>
        <v>0</v>
      </c>
      <c r="E41" s="59" t="b">
        <f>IF(INDEX('Registro de respuestas'!$A$1:$AA$48,MATCH($A41,'Registro de respuestas'!$A$1:$A$48,0),MATCH(E$8,'Registro de respuestas'!$A$8:$AA$8,0))="✔",2,IF(INDEX('Registro de respuestas'!$A$1:$AA$48,MATCH($A41,'Registro de respuestas'!$A$1:$A$48,0),MATCH(E$8,'Registro de respuestas'!$A$8:$AA$8,0))="X",0,IF(INDEX('Registro de respuestas'!$A$1:$AA$48,MATCH($A41,'Registro de respuestas'!$A$1:$A$48,0),MATCH(E$8,'Registro de respuestas'!$A$8:$AA$8,0))="—",3)))</f>
        <v>0</v>
      </c>
      <c r="F41" s="59" t="b">
        <f>IF(INDEX('Registro de respuestas'!$A$1:$AA$48,MATCH($A41,'Registro de respuestas'!$A$1:$A$48,0),MATCH(F$8,'Registro de respuestas'!$A$8:$AA$8,0))="✔",2,IF(INDEX('Registro de respuestas'!$A$1:$AA$48,MATCH($A41,'Registro de respuestas'!$A$1:$A$48,0),MATCH(F$8,'Registro de respuestas'!$A$8:$AA$8,0))="X",0,IF(INDEX('Registro de respuestas'!$A$1:$AA$48,MATCH($A41,'Registro de respuestas'!$A$1:$A$48,0),MATCH(F$8,'Registro de respuestas'!$A$8:$AA$8,0))="—",3)))</f>
        <v>0</v>
      </c>
      <c r="G41" s="59" t="b">
        <f>IF(INDEX('Registro de respuestas'!$A$1:$AA$48,MATCH($A41,'Registro de respuestas'!$A$1:$A$48,0),MATCH(G$8,'Registro de respuestas'!$A$8:$AA$8,0))="✔",2,IF(INDEX('Registro de respuestas'!$A$1:$AA$48,MATCH($A41,'Registro de respuestas'!$A$1:$A$48,0),MATCH(G$8,'Registro de respuestas'!$A$8:$AA$8,0))="X",0,IF(INDEX('Registro de respuestas'!$A$1:$AA$48,MATCH($A41,'Registro de respuestas'!$A$1:$A$48,0),MATCH(G$8,'Registro de respuestas'!$A$8:$AA$8,0))="—",3)))</f>
        <v>0</v>
      </c>
      <c r="H41" s="59" t="b">
        <f>IF(INDEX('Registro de respuestas'!$A$1:$AA$48,MATCH($A41,'Registro de respuestas'!$A$1:$A$48,0),MATCH(H$8,'Registro de respuestas'!$A$8:$AA$8,0))="✔",2,IF(INDEX('Registro de respuestas'!$A$1:$AA$48,MATCH($A41,'Registro de respuestas'!$A$1:$A$48,0),MATCH(H$8,'Registro de respuestas'!$A$8:$AA$8,0))="X",0,IF(INDEX('Registro de respuestas'!$A$1:$AA$48,MATCH($A41,'Registro de respuestas'!$A$1:$A$48,0),MATCH(H$8,'Registro de respuestas'!$A$8:$AA$8,0))="—",3)))</f>
        <v>0</v>
      </c>
      <c r="I41" s="59" t="b">
        <f>IF(INDEX('Registro de respuestas'!$A$1:$AA$48,MATCH($A41,'Registro de respuestas'!$A$1:$A$48,0),MATCH(I$8,'Registro de respuestas'!$A$8:$AA$8,0))="✔",2,IF(INDEX('Registro de respuestas'!$A$1:$AA$48,MATCH($A41,'Registro de respuestas'!$A$1:$A$48,0),MATCH(I$8,'Registro de respuestas'!$A$8:$AA$8,0))="X",0,IF(INDEX('Registro de respuestas'!$A$1:$AA$48,MATCH($A41,'Registro de respuestas'!$A$1:$A$48,0),MATCH(I$8,'Registro de respuestas'!$A$8:$AA$8,0))="—",3)))</f>
        <v>0</v>
      </c>
      <c r="J41" s="59" t="b">
        <f>IF(INDEX('Registro de respuestas'!$A$1:$AA$48,MATCH($A41,'Registro de respuestas'!$A$1:$A$48,0),MATCH(J$8,'Registro de respuestas'!$A$8:$AA$8,0))="✔",2,IF(INDEX('Registro de respuestas'!$A$1:$AA$48,MATCH($A41,'Registro de respuestas'!$A$1:$A$48,0),MATCH(J$8,'Registro de respuestas'!$A$8:$AA$8,0))="X",0,IF(INDEX('Registro de respuestas'!$A$1:$AA$48,MATCH($A41,'Registro de respuestas'!$A$1:$A$48,0),MATCH(J$8,'Registro de respuestas'!$A$8:$AA$8,0))="—",3)))</f>
        <v>0</v>
      </c>
      <c r="K41" s="59" t="b">
        <f>IF(INDEX('Registro de respuestas'!$A$1:$AA$48,MATCH($A41,'Registro de respuestas'!$A$1:$A$48,0),MATCH(K$8,'Registro de respuestas'!$A$8:$AA$8,0))="✔",2,IF(INDEX('Registro de respuestas'!$A$1:$AA$48,MATCH($A41,'Registro de respuestas'!$A$1:$A$48,0),MATCH(K$8,'Registro de respuestas'!$A$8:$AA$8,0))="X",0,IF(INDEX('Registro de respuestas'!$A$1:$AA$48,MATCH($A41,'Registro de respuestas'!$A$1:$A$48,0),MATCH(K$8,'Registro de respuestas'!$A$8:$AA$8,0))="—",3)))</f>
        <v>0</v>
      </c>
      <c r="L41" s="59" t="b">
        <f>IF(INDEX('Registro de respuestas'!$A$1:$AA$48,MATCH($A41,'Registro de respuestas'!$A$1:$A$48,0),MATCH(L$8,'Registro de respuestas'!$A$8:$AA$8,0))="✔",2,IF(INDEX('Registro de respuestas'!$A$1:$AA$48,MATCH($A41,'Registro de respuestas'!$A$1:$A$48,0),MATCH(L$8,'Registro de respuestas'!$A$8:$AA$8,0))="X",0,IF(INDEX('Registro de respuestas'!$A$1:$AA$48,MATCH($A41,'Registro de respuestas'!$A$1:$A$48,0),MATCH(L$8,'Registro de respuestas'!$A$8:$AA$8,0))="—",3)))</f>
        <v>0</v>
      </c>
      <c r="M41" s="59" t="b">
        <f>IF(INDEX('Registro de respuestas'!$A$1:$AA$48,MATCH($A41,'Registro de respuestas'!$A$1:$A$48,0),MATCH(M$8,'Registro de respuestas'!$A$8:$AA$8,0))="✔",2,IF(INDEX('Registro de respuestas'!$A$1:$AA$48,MATCH($A41,'Registro de respuestas'!$A$1:$A$48,0),MATCH(M$8,'Registro de respuestas'!$A$8:$AA$8,0))="X",0,IF(INDEX('Registro de respuestas'!$A$1:$AA$48,MATCH($A41,'Registro de respuestas'!$A$1:$A$48,0),MATCH(M$8,'Registro de respuestas'!$A$8:$AA$8,0))="—",3)))</f>
        <v>0</v>
      </c>
      <c r="N41" s="59" t="b">
        <f>IF(INDEX('Registro de respuestas'!$A$1:$AA$48,MATCH($A41,'Registro de respuestas'!$A$1:$A$48,0),MATCH(N$8,'Registro de respuestas'!$A$8:$AA$8,0))="✔",2,IF(INDEX('Registro de respuestas'!$A$1:$AA$48,MATCH($A41,'Registro de respuestas'!$A$1:$A$48,0),MATCH(N$8,'Registro de respuestas'!$A$8:$AA$8,0))="X",0,IF(INDEX('Registro de respuestas'!$A$1:$AA$48,MATCH($A41,'Registro de respuestas'!$A$1:$A$48,0),MATCH(N$8,'Registro de respuestas'!$A$8:$AA$8,0))="—",3)))</f>
        <v>0</v>
      </c>
      <c r="O41" s="59" t="b">
        <f>IF(INDEX('Registro de respuestas'!$A$1:$AA$48,MATCH($A41,'Registro de respuestas'!$A$1:$A$48,0),MATCH(O$8,'Registro de respuestas'!$A$8:$AA$8,0))="✔",2,IF(INDEX('Registro de respuestas'!$A$1:$AA$48,MATCH($A41,'Registro de respuestas'!$A$1:$A$48,0),MATCH(O$8,'Registro de respuestas'!$A$8:$AA$8,0))="X",0,IF(INDEX('Registro de respuestas'!$A$1:$AA$48,MATCH($A41,'Registro de respuestas'!$A$1:$A$48,0),MATCH(O$8,'Registro de respuestas'!$A$8:$AA$8,0))="—",3)))</f>
        <v>0</v>
      </c>
      <c r="P41" s="140" t="b">
        <f>IF(INDEX('Registro de respuestas'!$A$1:$AA$48,MATCH($A41,'Registro de respuestas'!$A$1:$A$48,0),MATCH(P$8,'Registro de respuestas'!$A$8:$AA$8,0))="✔",2,IF(INDEX('Registro de respuestas'!$A$1:$AA$48,MATCH($A41,'Registro de respuestas'!$A$1:$A$48,0),MATCH(P$8,'Registro de respuestas'!$A$8:$AA$8,0))="X",0,IF(INDEX('Registro de respuestas'!$A$1:$AA$48,MATCH($A41,'Registro de respuestas'!$A$1:$A$48,0),MATCH(P$8,'Registro de respuestas'!$A$8:$AA$8,0))="—",3)))</f>
        <v>0</v>
      </c>
      <c r="Q41" s="60" t="b">
        <f>IF(INDEX('Registro de respuestas'!$A$1:$AA$48,MATCH($A41,'Registro de respuestas'!$A$1:$A$48,0),MATCH(Q$8,'Registro de respuestas'!$A$8:$AA$8,0))="✔",2,IF(INDEX('Registro de respuestas'!$A$1:$AA$48,MATCH($A41,'Registro de respuestas'!$A$1:$A$48,0),MATCH(Q$8,'Registro de respuestas'!$A$8:$AA$8,0))="X",0,IF(INDEX('Registro de respuestas'!$A$1:$AA$48,MATCH($A41,'Registro de respuestas'!$A$1:$A$48,0),MATCH(Q$8,'Registro de respuestas'!$A$8:$AA$8,0))="—",3)))</f>
        <v>0</v>
      </c>
      <c r="R41" s="59" t="b">
        <f>IF(INDEX('Registro de respuestas'!$A$1:$AA$48,MATCH($A41,'Registro de respuestas'!$A$1:$A$48,0),MATCH(R$8,'Registro de respuestas'!$A$8:$AA$8,0))="✔",2,IF(INDEX('Registro de respuestas'!$A$1:$AA$48,MATCH($A41,'Registro de respuestas'!$A$1:$A$48,0),MATCH(R$8,'Registro de respuestas'!$A$8:$AA$8,0))="X",0,IF(INDEX('Registro de respuestas'!$A$1:$AA$48,MATCH($A41,'Registro de respuestas'!$A$1:$A$48,0),MATCH(R$8,'Registro de respuestas'!$A$8:$AA$8,0))="—",3)))</f>
        <v>0</v>
      </c>
      <c r="S41" s="59" t="b">
        <f>IF(INDEX('Registro de respuestas'!$A$1:$AA$48,MATCH($A41,'Registro de respuestas'!$A$1:$A$48,0),MATCH(S$8,'Registro de respuestas'!$A$8:$AA$8,0))="✔",2,IF(INDEX('Registro de respuestas'!$A$1:$AA$48,MATCH($A41,'Registro de respuestas'!$A$1:$A$48,0),MATCH(S$8,'Registro de respuestas'!$A$8:$AA$8,0))="X",0,IF(INDEX('Registro de respuestas'!$A$1:$AA$48,MATCH($A41,'Registro de respuestas'!$A$1:$A$48,0),MATCH(S$8,'Registro de respuestas'!$A$8:$AA$8,0))="—",3)))</f>
        <v>0</v>
      </c>
      <c r="T41" s="59" t="b">
        <f>IF(INDEX('Registro de respuestas'!$A$1:$AA$48,MATCH($A41,'Registro de respuestas'!$A$1:$A$48,0),MATCH(T$8,'Registro de respuestas'!$A$8:$AA$8,0))="✔",2,IF(INDEX('Registro de respuestas'!$A$1:$AA$48,MATCH($A41,'Registro de respuestas'!$A$1:$A$48,0),MATCH(T$8,'Registro de respuestas'!$A$8:$AA$8,0))="X",0,IF(INDEX('Registro de respuestas'!$A$1:$AA$48,MATCH($A41,'Registro de respuestas'!$A$1:$A$48,0),MATCH(T$8,'Registro de respuestas'!$A$8:$AA$8,0))="—",3)))</f>
        <v>0</v>
      </c>
      <c r="U41" s="59" t="b">
        <f>IF(INDEX('Registro de respuestas'!$A$1:$AA$48,MATCH($A41,'Registro de respuestas'!$A$1:$A$48,0),MATCH(U$8,'Registro de respuestas'!$A$8:$AA$8,0))="✔",2,IF(INDEX('Registro de respuestas'!$A$1:$AA$48,MATCH($A41,'Registro de respuestas'!$A$1:$A$48,0),MATCH(U$8,'Registro de respuestas'!$A$8:$AA$8,0))="X",0,IF(INDEX('Registro de respuestas'!$A$1:$AA$48,MATCH($A41,'Registro de respuestas'!$A$1:$A$48,0),MATCH(U$8,'Registro de respuestas'!$A$8:$AA$8,0))="—",3)))</f>
        <v>0</v>
      </c>
      <c r="V41" s="61" t="b">
        <f>IF(INDEX('Registro de respuestas'!$A$1:$AA$48,MATCH($A41,'Registro de respuestas'!$A$1:$A$48,0),MATCH(V$8,'Registro de respuestas'!$A$8:$AA$8,0))="✔",2,IF(INDEX('Registro de respuestas'!$A$1:$AA$48,MATCH($A41,'Registro de respuestas'!$A$1:$A$48,0),MATCH(V$8,'Registro de respuestas'!$A$8:$AA$8,0))="X",0,IF(INDEX('Registro de respuestas'!$A$1:$AA$48,MATCH($A41,'Registro de respuestas'!$A$1:$A$48,0),MATCH(V$8,'Registro de respuestas'!$A$8:$AA$8,0))="—",3)))</f>
        <v>0</v>
      </c>
      <c r="W41" s="143" t="b">
        <f>IF(INDEX('Registro de respuestas'!$A$1:$AA$48,MATCH($A41,'Registro de respuestas'!$A$1:$A$48,0),MATCH(W$8,'Registro de respuestas'!$A$8:$AA$8,0))="✔",2,IF(INDEX('Registro de respuestas'!$A$1:$AA$48,MATCH($A41,'Registro de respuestas'!$A$1:$A$48,0),MATCH(W$8,'Registro de respuestas'!$A$8:$AA$8,0))="X",0,IF(INDEX('Registro de respuestas'!$A$1:$AA$48,MATCH($A41,'Registro de respuestas'!$A$1:$A$48,0),MATCH(W$8,'Registro de respuestas'!$A$8:$AA$8,0))="—",3)))</f>
        <v>0</v>
      </c>
      <c r="X41" s="59" t="b">
        <f>IF(INDEX('Registro de respuestas'!$A$1:$AA$48,MATCH($A41,'Registro de respuestas'!$A$1:$A$48,0),MATCH(X$8,'Registro de respuestas'!$A$8:$AA$8,0))="✔",2,IF(INDEX('Registro de respuestas'!$A$1:$AA$48,MATCH($A41,'Registro de respuestas'!$A$1:$A$48,0),MATCH(X$8,'Registro de respuestas'!$A$8:$AA$8,0))="X",0,IF(INDEX('Registro de respuestas'!$A$1:$AA$48,MATCH($A41,'Registro de respuestas'!$A$1:$A$48,0),MATCH(X$8,'Registro de respuestas'!$A$8:$AA$8,0))="—",3)))</f>
        <v>0</v>
      </c>
      <c r="Y41" s="59" t="b">
        <f>IF(INDEX('Registro de respuestas'!$A$1:$AA$48,MATCH($A41,'Registro de respuestas'!$A$1:$A$48,0),MATCH(Y$8,'Registro de respuestas'!$A$8:$AA$8,0))="✔",2,IF(INDEX('Registro de respuestas'!$A$1:$AA$48,MATCH($A41,'Registro de respuestas'!$A$1:$A$48,0),MATCH(Y$8,'Registro de respuestas'!$A$8:$AA$8,0))="X",0,IF(INDEX('Registro de respuestas'!$A$1:$AA$48,MATCH($A41,'Registro de respuestas'!$A$1:$A$48,0),MATCH(Y$8,'Registro de respuestas'!$A$8:$AA$8,0))="—",3)))</f>
        <v>0</v>
      </c>
      <c r="Z41" s="61" t="b">
        <f>IF(INDEX('Registro de respuestas'!$A$1:$AA$48,MATCH($A41,'Registro de respuestas'!$A$1:$A$48,0),MATCH(Z$8,'Registro de respuestas'!$A$8:$AA$8,0))="✔",2,IF(INDEX('Registro de respuestas'!$A$1:$AA$48,MATCH($A41,'Registro de respuestas'!$A$1:$A$48,0),MATCH(Z$8,'Registro de respuestas'!$A$8:$AA$8,0))="X",0,IF(INDEX('Registro de respuestas'!$A$1:$AA$48,MATCH($A41,'Registro de respuestas'!$A$1:$A$48,0),MATCH(Z$8,'Registro de respuestas'!$A$8:$AA$8,0))="—",3)))</f>
        <v>0</v>
      </c>
      <c r="AA41" s="34" t="str">
        <f>'Registro de respuestas'!AB41</f>
        <v/>
      </c>
      <c r="AB41" s="31" t="str">
        <f>'Registro de respuestas'!AC41</f>
        <v/>
      </c>
      <c r="AC41" s="34" t="str">
        <f>'Registro de respuestas'!AD41</f>
        <v/>
      </c>
    </row>
    <row r="42" spans="1:29" ht="13.4" customHeight="1" x14ac:dyDescent="0.35">
      <c r="A42" s="57">
        <v>34</v>
      </c>
      <c r="B42" s="225" t="str">
        <f>IF('Registro de respuestas'!B42="","",'Registro de respuestas'!B42)</f>
        <v/>
      </c>
      <c r="C42" s="143" t="b">
        <f>IF(INDEX('Registro de respuestas'!$A$1:$AA$48,MATCH($A42,'Registro de respuestas'!$A$1:$A$48,0),MATCH(C$8,'Registro de respuestas'!$A$8:$AA$8,0))="✔",2,IF(INDEX('Registro de respuestas'!$A$1:$AA$48,MATCH($A42,'Registro de respuestas'!$A$1:$A$48,0),MATCH(C$8,'Registro de respuestas'!$A$8:$AA$8,0))="X",0,IF(INDEX('Registro de respuestas'!$A$1:$AA$48,MATCH($A42,'Registro de respuestas'!$A$1:$A$48,0),MATCH(C$8,'Registro de respuestas'!$A$8:$AA$8,0))="—",3)))</f>
        <v>0</v>
      </c>
      <c r="D42" s="59" t="b">
        <f>IF(INDEX('Registro de respuestas'!$A$1:$AA$48,MATCH($A42,'Registro de respuestas'!$A$1:$A$48,0),MATCH(D$8,'Registro de respuestas'!$A$8:$AA$8,0))="✔",2,IF(INDEX('Registro de respuestas'!$A$1:$AA$48,MATCH($A42,'Registro de respuestas'!$A$1:$A$48,0),MATCH(D$8,'Registro de respuestas'!$A$8:$AA$8,0))="X",0,IF(INDEX('Registro de respuestas'!$A$1:$AA$48,MATCH($A42,'Registro de respuestas'!$A$1:$A$48,0),MATCH(D$8,'Registro de respuestas'!$A$8:$AA$8,0))="—",3)))</f>
        <v>0</v>
      </c>
      <c r="E42" s="59" t="b">
        <f>IF(INDEX('Registro de respuestas'!$A$1:$AA$48,MATCH($A42,'Registro de respuestas'!$A$1:$A$48,0),MATCH(E$8,'Registro de respuestas'!$A$8:$AA$8,0))="✔",2,IF(INDEX('Registro de respuestas'!$A$1:$AA$48,MATCH($A42,'Registro de respuestas'!$A$1:$A$48,0),MATCH(E$8,'Registro de respuestas'!$A$8:$AA$8,0))="X",0,IF(INDEX('Registro de respuestas'!$A$1:$AA$48,MATCH($A42,'Registro de respuestas'!$A$1:$A$48,0),MATCH(E$8,'Registro de respuestas'!$A$8:$AA$8,0))="—",3)))</f>
        <v>0</v>
      </c>
      <c r="F42" s="59" t="b">
        <f>IF(INDEX('Registro de respuestas'!$A$1:$AA$48,MATCH($A42,'Registro de respuestas'!$A$1:$A$48,0),MATCH(F$8,'Registro de respuestas'!$A$8:$AA$8,0))="✔",2,IF(INDEX('Registro de respuestas'!$A$1:$AA$48,MATCH($A42,'Registro de respuestas'!$A$1:$A$48,0),MATCH(F$8,'Registro de respuestas'!$A$8:$AA$8,0))="X",0,IF(INDEX('Registro de respuestas'!$A$1:$AA$48,MATCH($A42,'Registro de respuestas'!$A$1:$A$48,0),MATCH(F$8,'Registro de respuestas'!$A$8:$AA$8,0))="—",3)))</f>
        <v>0</v>
      </c>
      <c r="G42" s="59" t="b">
        <f>IF(INDEX('Registro de respuestas'!$A$1:$AA$48,MATCH($A42,'Registro de respuestas'!$A$1:$A$48,0),MATCH(G$8,'Registro de respuestas'!$A$8:$AA$8,0))="✔",2,IF(INDEX('Registro de respuestas'!$A$1:$AA$48,MATCH($A42,'Registro de respuestas'!$A$1:$A$48,0),MATCH(G$8,'Registro de respuestas'!$A$8:$AA$8,0))="X",0,IF(INDEX('Registro de respuestas'!$A$1:$AA$48,MATCH($A42,'Registro de respuestas'!$A$1:$A$48,0),MATCH(G$8,'Registro de respuestas'!$A$8:$AA$8,0))="—",3)))</f>
        <v>0</v>
      </c>
      <c r="H42" s="59" t="b">
        <f>IF(INDEX('Registro de respuestas'!$A$1:$AA$48,MATCH($A42,'Registro de respuestas'!$A$1:$A$48,0),MATCH(H$8,'Registro de respuestas'!$A$8:$AA$8,0))="✔",2,IF(INDEX('Registro de respuestas'!$A$1:$AA$48,MATCH($A42,'Registro de respuestas'!$A$1:$A$48,0),MATCH(H$8,'Registro de respuestas'!$A$8:$AA$8,0))="X",0,IF(INDEX('Registro de respuestas'!$A$1:$AA$48,MATCH($A42,'Registro de respuestas'!$A$1:$A$48,0),MATCH(H$8,'Registro de respuestas'!$A$8:$AA$8,0))="—",3)))</f>
        <v>0</v>
      </c>
      <c r="I42" s="59" t="b">
        <f>IF(INDEX('Registro de respuestas'!$A$1:$AA$48,MATCH($A42,'Registro de respuestas'!$A$1:$A$48,0),MATCH(I$8,'Registro de respuestas'!$A$8:$AA$8,0))="✔",2,IF(INDEX('Registro de respuestas'!$A$1:$AA$48,MATCH($A42,'Registro de respuestas'!$A$1:$A$48,0),MATCH(I$8,'Registro de respuestas'!$A$8:$AA$8,0))="X",0,IF(INDEX('Registro de respuestas'!$A$1:$AA$48,MATCH($A42,'Registro de respuestas'!$A$1:$A$48,0),MATCH(I$8,'Registro de respuestas'!$A$8:$AA$8,0))="—",3)))</f>
        <v>0</v>
      </c>
      <c r="J42" s="59" t="b">
        <f>IF(INDEX('Registro de respuestas'!$A$1:$AA$48,MATCH($A42,'Registro de respuestas'!$A$1:$A$48,0),MATCH(J$8,'Registro de respuestas'!$A$8:$AA$8,0))="✔",2,IF(INDEX('Registro de respuestas'!$A$1:$AA$48,MATCH($A42,'Registro de respuestas'!$A$1:$A$48,0),MATCH(J$8,'Registro de respuestas'!$A$8:$AA$8,0))="X",0,IF(INDEX('Registro de respuestas'!$A$1:$AA$48,MATCH($A42,'Registro de respuestas'!$A$1:$A$48,0),MATCH(J$8,'Registro de respuestas'!$A$8:$AA$8,0))="—",3)))</f>
        <v>0</v>
      </c>
      <c r="K42" s="59" t="b">
        <f>IF(INDEX('Registro de respuestas'!$A$1:$AA$48,MATCH($A42,'Registro de respuestas'!$A$1:$A$48,0),MATCH(K$8,'Registro de respuestas'!$A$8:$AA$8,0))="✔",2,IF(INDEX('Registro de respuestas'!$A$1:$AA$48,MATCH($A42,'Registro de respuestas'!$A$1:$A$48,0),MATCH(K$8,'Registro de respuestas'!$A$8:$AA$8,0))="X",0,IF(INDEX('Registro de respuestas'!$A$1:$AA$48,MATCH($A42,'Registro de respuestas'!$A$1:$A$48,0),MATCH(K$8,'Registro de respuestas'!$A$8:$AA$8,0))="—",3)))</f>
        <v>0</v>
      </c>
      <c r="L42" s="59" t="b">
        <f>IF(INDEX('Registro de respuestas'!$A$1:$AA$48,MATCH($A42,'Registro de respuestas'!$A$1:$A$48,0),MATCH(L$8,'Registro de respuestas'!$A$8:$AA$8,0))="✔",2,IF(INDEX('Registro de respuestas'!$A$1:$AA$48,MATCH($A42,'Registro de respuestas'!$A$1:$A$48,0),MATCH(L$8,'Registro de respuestas'!$A$8:$AA$8,0))="X",0,IF(INDEX('Registro de respuestas'!$A$1:$AA$48,MATCH($A42,'Registro de respuestas'!$A$1:$A$48,0),MATCH(L$8,'Registro de respuestas'!$A$8:$AA$8,0))="—",3)))</f>
        <v>0</v>
      </c>
      <c r="M42" s="59" t="b">
        <f>IF(INDEX('Registro de respuestas'!$A$1:$AA$48,MATCH($A42,'Registro de respuestas'!$A$1:$A$48,0),MATCH(M$8,'Registro de respuestas'!$A$8:$AA$8,0))="✔",2,IF(INDEX('Registro de respuestas'!$A$1:$AA$48,MATCH($A42,'Registro de respuestas'!$A$1:$A$48,0),MATCH(M$8,'Registro de respuestas'!$A$8:$AA$8,0))="X",0,IF(INDEX('Registro de respuestas'!$A$1:$AA$48,MATCH($A42,'Registro de respuestas'!$A$1:$A$48,0),MATCH(M$8,'Registro de respuestas'!$A$8:$AA$8,0))="—",3)))</f>
        <v>0</v>
      </c>
      <c r="N42" s="59" t="b">
        <f>IF(INDEX('Registro de respuestas'!$A$1:$AA$48,MATCH($A42,'Registro de respuestas'!$A$1:$A$48,0),MATCH(N$8,'Registro de respuestas'!$A$8:$AA$8,0))="✔",2,IF(INDEX('Registro de respuestas'!$A$1:$AA$48,MATCH($A42,'Registro de respuestas'!$A$1:$A$48,0),MATCH(N$8,'Registro de respuestas'!$A$8:$AA$8,0))="X",0,IF(INDEX('Registro de respuestas'!$A$1:$AA$48,MATCH($A42,'Registro de respuestas'!$A$1:$A$48,0),MATCH(N$8,'Registro de respuestas'!$A$8:$AA$8,0))="—",3)))</f>
        <v>0</v>
      </c>
      <c r="O42" s="59" t="b">
        <f>IF(INDEX('Registro de respuestas'!$A$1:$AA$48,MATCH($A42,'Registro de respuestas'!$A$1:$A$48,0),MATCH(O$8,'Registro de respuestas'!$A$8:$AA$8,0))="✔",2,IF(INDEX('Registro de respuestas'!$A$1:$AA$48,MATCH($A42,'Registro de respuestas'!$A$1:$A$48,0),MATCH(O$8,'Registro de respuestas'!$A$8:$AA$8,0))="X",0,IF(INDEX('Registro de respuestas'!$A$1:$AA$48,MATCH($A42,'Registro de respuestas'!$A$1:$A$48,0),MATCH(O$8,'Registro de respuestas'!$A$8:$AA$8,0))="—",3)))</f>
        <v>0</v>
      </c>
      <c r="P42" s="140" t="b">
        <f>IF(INDEX('Registro de respuestas'!$A$1:$AA$48,MATCH($A42,'Registro de respuestas'!$A$1:$A$48,0),MATCH(P$8,'Registro de respuestas'!$A$8:$AA$8,0))="✔",2,IF(INDEX('Registro de respuestas'!$A$1:$AA$48,MATCH($A42,'Registro de respuestas'!$A$1:$A$48,0),MATCH(P$8,'Registro de respuestas'!$A$8:$AA$8,0))="X",0,IF(INDEX('Registro de respuestas'!$A$1:$AA$48,MATCH($A42,'Registro de respuestas'!$A$1:$A$48,0),MATCH(P$8,'Registro de respuestas'!$A$8:$AA$8,0))="—",3)))</f>
        <v>0</v>
      </c>
      <c r="Q42" s="60" t="b">
        <f>IF(INDEX('Registro de respuestas'!$A$1:$AA$48,MATCH($A42,'Registro de respuestas'!$A$1:$A$48,0),MATCH(Q$8,'Registro de respuestas'!$A$8:$AA$8,0))="✔",2,IF(INDEX('Registro de respuestas'!$A$1:$AA$48,MATCH($A42,'Registro de respuestas'!$A$1:$A$48,0),MATCH(Q$8,'Registro de respuestas'!$A$8:$AA$8,0))="X",0,IF(INDEX('Registro de respuestas'!$A$1:$AA$48,MATCH($A42,'Registro de respuestas'!$A$1:$A$48,0),MATCH(Q$8,'Registro de respuestas'!$A$8:$AA$8,0))="—",3)))</f>
        <v>0</v>
      </c>
      <c r="R42" s="59" t="b">
        <f>IF(INDEX('Registro de respuestas'!$A$1:$AA$48,MATCH($A42,'Registro de respuestas'!$A$1:$A$48,0),MATCH(R$8,'Registro de respuestas'!$A$8:$AA$8,0))="✔",2,IF(INDEX('Registro de respuestas'!$A$1:$AA$48,MATCH($A42,'Registro de respuestas'!$A$1:$A$48,0),MATCH(R$8,'Registro de respuestas'!$A$8:$AA$8,0))="X",0,IF(INDEX('Registro de respuestas'!$A$1:$AA$48,MATCH($A42,'Registro de respuestas'!$A$1:$A$48,0),MATCH(R$8,'Registro de respuestas'!$A$8:$AA$8,0))="—",3)))</f>
        <v>0</v>
      </c>
      <c r="S42" s="59" t="b">
        <f>IF(INDEX('Registro de respuestas'!$A$1:$AA$48,MATCH($A42,'Registro de respuestas'!$A$1:$A$48,0),MATCH(S$8,'Registro de respuestas'!$A$8:$AA$8,0))="✔",2,IF(INDEX('Registro de respuestas'!$A$1:$AA$48,MATCH($A42,'Registro de respuestas'!$A$1:$A$48,0),MATCH(S$8,'Registro de respuestas'!$A$8:$AA$8,0))="X",0,IF(INDEX('Registro de respuestas'!$A$1:$AA$48,MATCH($A42,'Registro de respuestas'!$A$1:$A$48,0),MATCH(S$8,'Registro de respuestas'!$A$8:$AA$8,0))="—",3)))</f>
        <v>0</v>
      </c>
      <c r="T42" s="59" t="b">
        <f>IF(INDEX('Registro de respuestas'!$A$1:$AA$48,MATCH($A42,'Registro de respuestas'!$A$1:$A$48,0),MATCH(T$8,'Registro de respuestas'!$A$8:$AA$8,0))="✔",2,IF(INDEX('Registro de respuestas'!$A$1:$AA$48,MATCH($A42,'Registro de respuestas'!$A$1:$A$48,0),MATCH(T$8,'Registro de respuestas'!$A$8:$AA$8,0))="X",0,IF(INDEX('Registro de respuestas'!$A$1:$AA$48,MATCH($A42,'Registro de respuestas'!$A$1:$A$48,0),MATCH(T$8,'Registro de respuestas'!$A$8:$AA$8,0))="—",3)))</f>
        <v>0</v>
      </c>
      <c r="U42" s="59" t="b">
        <f>IF(INDEX('Registro de respuestas'!$A$1:$AA$48,MATCH($A42,'Registro de respuestas'!$A$1:$A$48,0),MATCH(U$8,'Registro de respuestas'!$A$8:$AA$8,0))="✔",2,IF(INDEX('Registro de respuestas'!$A$1:$AA$48,MATCH($A42,'Registro de respuestas'!$A$1:$A$48,0),MATCH(U$8,'Registro de respuestas'!$A$8:$AA$8,0))="X",0,IF(INDEX('Registro de respuestas'!$A$1:$AA$48,MATCH($A42,'Registro de respuestas'!$A$1:$A$48,0),MATCH(U$8,'Registro de respuestas'!$A$8:$AA$8,0))="—",3)))</f>
        <v>0</v>
      </c>
      <c r="V42" s="61" t="b">
        <f>IF(INDEX('Registro de respuestas'!$A$1:$AA$48,MATCH($A42,'Registro de respuestas'!$A$1:$A$48,0),MATCH(V$8,'Registro de respuestas'!$A$8:$AA$8,0))="✔",2,IF(INDEX('Registro de respuestas'!$A$1:$AA$48,MATCH($A42,'Registro de respuestas'!$A$1:$A$48,0),MATCH(V$8,'Registro de respuestas'!$A$8:$AA$8,0))="X",0,IF(INDEX('Registro de respuestas'!$A$1:$AA$48,MATCH($A42,'Registro de respuestas'!$A$1:$A$48,0),MATCH(V$8,'Registro de respuestas'!$A$8:$AA$8,0))="—",3)))</f>
        <v>0</v>
      </c>
      <c r="W42" s="143" t="b">
        <f>IF(INDEX('Registro de respuestas'!$A$1:$AA$48,MATCH($A42,'Registro de respuestas'!$A$1:$A$48,0),MATCH(W$8,'Registro de respuestas'!$A$8:$AA$8,0))="✔",2,IF(INDEX('Registro de respuestas'!$A$1:$AA$48,MATCH($A42,'Registro de respuestas'!$A$1:$A$48,0),MATCH(W$8,'Registro de respuestas'!$A$8:$AA$8,0))="X",0,IF(INDEX('Registro de respuestas'!$A$1:$AA$48,MATCH($A42,'Registro de respuestas'!$A$1:$A$48,0),MATCH(W$8,'Registro de respuestas'!$A$8:$AA$8,0))="—",3)))</f>
        <v>0</v>
      </c>
      <c r="X42" s="59" t="b">
        <f>IF(INDEX('Registro de respuestas'!$A$1:$AA$48,MATCH($A42,'Registro de respuestas'!$A$1:$A$48,0),MATCH(X$8,'Registro de respuestas'!$A$8:$AA$8,0))="✔",2,IF(INDEX('Registro de respuestas'!$A$1:$AA$48,MATCH($A42,'Registro de respuestas'!$A$1:$A$48,0),MATCH(X$8,'Registro de respuestas'!$A$8:$AA$8,0))="X",0,IF(INDEX('Registro de respuestas'!$A$1:$AA$48,MATCH($A42,'Registro de respuestas'!$A$1:$A$48,0),MATCH(X$8,'Registro de respuestas'!$A$8:$AA$8,0))="—",3)))</f>
        <v>0</v>
      </c>
      <c r="Y42" s="59" t="b">
        <f>IF(INDEX('Registro de respuestas'!$A$1:$AA$48,MATCH($A42,'Registro de respuestas'!$A$1:$A$48,0),MATCH(Y$8,'Registro de respuestas'!$A$8:$AA$8,0))="✔",2,IF(INDEX('Registro de respuestas'!$A$1:$AA$48,MATCH($A42,'Registro de respuestas'!$A$1:$A$48,0),MATCH(Y$8,'Registro de respuestas'!$A$8:$AA$8,0))="X",0,IF(INDEX('Registro de respuestas'!$A$1:$AA$48,MATCH($A42,'Registro de respuestas'!$A$1:$A$48,0),MATCH(Y$8,'Registro de respuestas'!$A$8:$AA$8,0))="—",3)))</f>
        <v>0</v>
      </c>
      <c r="Z42" s="61" t="b">
        <f>IF(INDEX('Registro de respuestas'!$A$1:$AA$48,MATCH($A42,'Registro de respuestas'!$A$1:$A$48,0),MATCH(Z$8,'Registro de respuestas'!$A$8:$AA$8,0))="✔",2,IF(INDEX('Registro de respuestas'!$A$1:$AA$48,MATCH($A42,'Registro de respuestas'!$A$1:$A$48,0),MATCH(Z$8,'Registro de respuestas'!$A$8:$AA$8,0))="X",0,IF(INDEX('Registro de respuestas'!$A$1:$AA$48,MATCH($A42,'Registro de respuestas'!$A$1:$A$48,0),MATCH(Z$8,'Registro de respuestas'!$A$8:$AA$8,0))="—",3)))</f>
        <v>0</v>
      </c>
      <c r="AA42" s="34" t="str">
        <f>'Registro de respuestas'!AB42</f>
        <v/>
      </c>
      <c r="AB42" s="31" t="str">
        <f>'Registro de respuestas'!AC42</f>
        <v/>
      </c>
      <c r="AC42" s="34" t="str">
        <f>'Registro de respuestas'!AD42</f>
        <v/>
      </c>
    </row>
    <row r="43" spans="1:29" ht="13.4" customHeight="1" x14ac:dyDescent="0.35">
      <c r="A43" s="57">
        <v>35</v>
      </c>
      <c r="B43" s="225" t="str">
        <f>IF('Registro de respuestas'!B43="","",'Registro de respuestas'!B43)</f>
        <v/>
      </c>
      <c r="C43" s="143" t="b">
        <f>IF(INDEX('Registro de respuestas'!$A$1:$AA$48,MATCH($A43,'Registro de respuestas'!$A$1:$A$48,0),MATCH(C$8,'Registro de respuestas'!$A$8:$AA$8,0))="✔",2,IF(INDEX('Registro de respuestas'!$A$1:$AA$48,MATCH($A43,'Registro de respuestas'!$A$1:$A$48,0),MATCH(C$8,'Registro de respuestas'!$A$8:$AA$8,0))="X",0,IF(INDEX('Registro de respuestas'!$A$1:$AA$48,MATCH($A43,'Registro de respuestas'!$A$1:$A$48,0),MATCH(C$8,'Registro de respuestas'!$A$8:$AA$8,0))="—",3)))</f>
        <v>0</v>
      </c>
      <c r="D43" s="59" t="b">
        <f>IF(INDEX('Registro de respuestas'!$A$1:$AA$48,MATCH($A43,'Registro de respuestas'!$A$1:$A$48,0),MATCH(D$8,'Registro de respuestas'!$A$8:$AA$8,0))="✔",2,IF(INDEX('Registro de respuestas'!$A$1:$AA$48,MATCH($A43,'Registro de respuestas'!$A$1:$A$48,0),MATCH(D$8,'Registro de respuestas'!$A$8:$AA$8,0))="X",0,IF(INDEX('Registro de respuestas'!$A$1:$AA$48,MATCH($A43,'Registro de respuestas'!$A$1:$A$48,0),MATCH(D$8,'Registro de respuestas'!$A$8:$AA$8,0))="—",3)))</f>
        <v>0</v>
      </c>
      <c r="E43" s="59" t="b">
        <f>IF(INDEX('Registro de respuestas'!$A$1:$AA$48,MATCH($A43,'Registro de respuestas'!$A$1:$A$48,0),MATCH(E$8,'Registro de respuestas'!$A$8:$AA$8,0))="✔",2,IF(INDEX('Registro de respuestas'!$A$1:$AA$48,MATCH($A43,'Registro de respuestas'!$A$1:$A$48,0),MATCH(E$8,'Registro de respuestas'!$A$8:$AA$8,0))="X",0,IF(INDEX('Registro de respuestas'!$A$1:$AA$48,MATCH($A43,'Registro de respuestas'!$A$1:$A$48,0),MATCH(E$8,'Registro de respuestas'!$A$8:$AA$8,0))="—",3)))</f>
        <v>0</v>
      </c>
      <c r="F43" s="59" t="b">
        <f>IF(INDEX('Registro de respuestas'!$A$1:$AA$48,MATCH($A43,'Registro de respuestas'!$A$1:$A$48,0),MATCH(F$8,'Registro de respuestas'!$A$8:$AA$8,0))="✔",2,IF(INDEX('Registro de respuestas'!$A$1:$AA$48,MATCH($A43,'Registro de respuestas'!$A$1:$A$48,0),MATCH(F$8,'Registro de respuestas'!$A$8:$AA$8,0))="X",0,IF(INDEX('Registro de respuestas'!$A$1:$AA$48,MATCH($A43,'Registro de respuestas'!$A$1:$A$48,0),MATCH(F$8,'Registro de respuestas'!$A$8:$AA$8,0))="—",3)))</f>
        <v>0</v>
      </c>
      <c r="G43" s="59" t="b">
        <f>IF(INDEX('Registro de respuestas'!$A$1:$AA$48,MATCH($A43,'Registro de respuestas'!$A$1:$A$48,0),MATCH(G$8,'Registro de respuestas'!$A$8:$AA$8,0))="✔",2,IF(INDEX('Registro de respuestas'!$A$1:$AA$48,MATCH($A43,'Registro de respuestas'!$A$1:$A$48,0),MATCH(G$8,'Registro de respuestas'!$A$8:$AA$8,0))="X",0,IF(INDEX('Registro de respuestas'!$A$1:$AA$48,MATCH($A43,'Registro de respuestas'!$A$1:$A$48,0),MATCH(G$8,'Registro de respuestas'!$A$8:$AA$8,0))="—",3)))</f>
        <v>0</v>
      </c>
      <c r="H43" s="59" t="b">
        <f>IF(INDEX('Registro de respuestas'!$A$1:$AA$48,MATCH($A43,'Registro de respuestas'!$A$1:$A$48,0),MATCH(H$8,'Registro de respuestas'!$A$8:$AA$8,0))="✔",2,IF(INDEX('Registro de respuestas'!$A$1:$AA$48,MATCH($A43,'Registro de respuestas'!$A$1:$A$48,0),MATCH(H$8,'Registro de respuestas'!$A$8:$AA$8,0))="X",0,IF(INDEX('Registro de respuestas'!$A$1:$AA$48,MATCH($A43,'Registro de respuestas'!$A$1:$A$48,0),MATCH(H$8,'Registro de respuestas'!$A$8:$AA$8,0))="—",3)))</f>
        <v>0</v>
      </c>
      <c r="I43" s="59" t="b">
        <f>IF(INDEX('Registro de respuestas'!$A$1:$AA$48,MATCH($A43,'Registro de respuestas'!$A$1:$A$48,0),MATCH(I$8,'Registro de respuestas'!$A$8:$AA$8,0))="✔",2,IF(INDEX('Registro de respuestas'!$A$1:$AA$48,MATCH($A43,'Registro de respuestas'!$A$1:$A$48,0),MATCH(I$8,'Registro de respuestas'!$A$8:$AA$8,0))="X",0,IF(INDEX('Registro de respuestas'!$A$1:$AA$48,MATCH($A43,'Registro de respuestas'!$A$1:$A$48,0),MATCH(I$8,'Registro de respuestas'!$A$8:$AA$8,0))="—",3)))</f>
        <v>0</v>
      </c>
      <c r="J43" s="59" t="b">
        <f>IF(INDEX('Registro de respuestas'!$A$1:$AA$48,MATCH($A43,'Registro de respuestas'!$A$1:$A$48,0),MATCH(J$8,'Registro de respuestas'!$A$8:$AA$8,0))="✔",2,IF(INDEX('Registro de respuestas'!$A$1:$AA$48,MATCH($A43,'Registro de respuestas'!$A$1:$A$48,0),MATCH(J$8,'Registro de respuestas'!$A$8:$AA$8,0))="X",0,IF(INDEX('Registro de respuestas'!$A$1:$AA$48,MATCH($A43,'Registro de respuestas'!$A$1:$A$48,0),MATCH(J$8,'Registro de respuestas'!$A$8:$AA$8,0))="—",3)))</f>
        <v>0</v>
      </c>
      <c r="K43" s="59" t="b">
        <f>IF(INDEX('Registro de respuestas'!$A$1:$AA$48,MATCH($A43,'Registro de respuestas'!$A$1:$A$48,0),MATCH(K$8,'Registro de respuestas'!$A$8:$AA$8,0))="✔",2,IF(INDEX('Registro de respuestas'!$A$1:$AA$48,MATCH($A43,'Registro de respuestas'!$A$1:$A$48,0),MATCH(K$8,'Registro de respuestas'!$A$8:$AA$8,0))="X",0,IF(INDEX('Registro de respuestas'!$A$1:$AA$48,MATCH($A43,'Registro de respuestas'!$A$1:$A$48,0),MATCH(K$8,'Registro de respuestas'!$A$8:$AA$8,0))="—",3)))</f>
        <v>0</v>
      </c>
      <c r="L43" s="59" t="b">
        <f>IF(INDEX('Registro de respuestas'!$A$1:$AA$48,MATCH($A43,'Registro de respuestas'!$A$1:$A$48,0),MATCH(L$8,'Registro de respuestas'!$A$8:$AA$8,0))="✔",2,IF(INDEX('Registro de respuestas'!$A$1:$AA$48,MATCH($A43,'Registro de respuestas'!$A$1:$A$48,0),MATCH(L$8,'Registro de respuestas'!$A$8:$AA$8,0))="X",0,IF(INDEX('Registro de respuestas'!$A$1:$AA$48,MATCH($A43,'Registro de respuestas'!$A$1:$A$48,0),MATCH(L$8,'Registro de respuestas'!$A$8:$AA$8,0))="—",3)))</f>
        <v>0</v>
      </c>
      <c r="M43" s="59" t="b">
        <f>IF(INDEX('Registro de respuestas'!$A$1:$AA$48,MATCH($A43,'Registro de respuestas'!$A$1:$A$48,0),MATCH(M$8,'Registro de respuestas'!$A$8:$AA$8,0))="✔",2,IF(INDEX('Registro de respuestas'!$A$1:$AA$48,MATCH($A43,'Registro de respuestas'!$A$1:$A$48,0),MATCH(M$8,'Registro de respuestas'!$A$8:$AA$8,0))="X",0,IF(INDEX('Registro de respuestas'!$A$1:$AA$48,MATCH($A43,'Registro de respuestas'!$A$1:$A$48,0),MATCH(M$8,'Registro de respuestas'!$A$8:$AA$8,0))="—",3)))</f>
        <v>0</v>
      </c>
      <c r="N43" s="59" t="b">
        <f>IF(INDEX('Registro de respuestas'!$A$1:$AA$48,MATCH($A43,'Registro de respuestas'!$A$1:$A$48,0),MATCH(N$8,'Registro de respuestas'!$A$8:$AA$8,0))="✔",2,IF(INDEX('Registro de respuestas'!$A$1:$AA$48,MATCH($A43,'Registro de respuestas'!$A$1:$A$48,0),MATCH(N$8,'Registro de respuestas'!$A$8:$AA$8,0))="X",0,IF(INDEX('Registro de respuestas'!$A$1:$AA$48,MATCH($A43,'Registro de respuestas'!$A$1:$A$48,0),MATCH(N$8,'Registro de respuestas'!$A$8:$AA$8,0))="—",3)))</f>
        <v>0</v>
      </c>
      <c r="O43" s="59" t="b">
        <f>IF(INDEX('Registro de respuestas'!$A$1:$AA$48,MATCH($A43,'Registro de respuestas'!$A$1:$A$48,0),MATCH(O$8,'Registro de respuestas'!$A$8:$AA$8,0))="✔",2,IF(INDEX('Registro de respuestas'!$A$1:$AA$48,MATCH($A43,'Registro de respuestas'!$A$1:$A$48,0),MATCH(O$8,'Registro de respuestas'!$A$8:$AA$8,0))="X",0,IF(INDEX('Registro de respuestas'!$A$1:$AA$48,MATCH($A43,'Registro de respuestas'!$A$1:$A$48,0),MATCH(O$8,'Registro de respuestas'!$A$8:$AA$8,0))="—",3)))</f>
        <v>0</v>
      </c>
      <c r="P43" s="140" t="b">
        <f>IF(INDEX('Registro de respuestas'!$A$1:$AA$48,MATCH($A43,'Registro de respuestas'!$A$1:$A$48,0),MATCH(P$8,'Registro de respuestas'!$A$8:$AA$8,0))="✔",2,IF(INDEX('Registro de respuestas'!$A$1:$AA$48,MATCH($A43,'Registro de respuestas'!$A$1:$A$48,0),MATCH(P$8,'Registro de respuestas'!$A$8:$AA$8,0))="X",0,IF(INDEX('Registro de respuestas'!$A$1:$AA$48,MATCH($A43,'Registro de respuestas'!$A$1:$A$48,0),MATCH(P$8,'Registro de respuestas'!$A$8:$AA$8,0))="—",3)))</f>
        <v>0</v>
      </c>
      <c r="Q43" s="60" t="b">
        <f>IF(INDEX('Registro de respuestas'!$A$1:$AA$48,MATCH($A43,'Registro de respuestas'!$A$1:$A$48,0),MATCH(Q$8,'Registro de respuestas'!$A$8:$AA$8,0))="✔",2,IF(INDEX('Registro de respuestas'!$A$1:$AA$48,MATCH($A43,'Registro de respuestas'!$A$1:$A$48,0),MATCH(Q$8,'Registro de respuestas'!$A$8:$AA$8,0))="X",0,IF(INDEX('Registro de respuestas'!$A$1:$AA$48,MATCH($A43,'Registro de respuestas'!$A$1:$A$48,0),MATCH(Q$8,'Registro de respuestas'!$A$8:$AA$8,0))="—",3)))</f>
        <v>0</v>
      </c>
      <c r="R43" s="59" t="b">
        <f>IF(INDEX('Registro de respuestas'!$A$1:$AA$48,MATCH($A43,'Registro de respuestas'!$A$1:$A$48,0),MATCH(R$8,'Registro de respuestas'!$A$8:$AA$8,0))="✔",2,IF(INDEX('Registro de respuestas'!$A$1:$AA$48,MATCH($A43,'Registro de respuestas'!$A$1:$A$48,0),MATCH(R$8,'Registro de respuestas'!$A$8:$AA$8,0))="X",0,IF(INDEX('Registro de respuestas'!$A$1:$AA$48,MATCH($A43,'Registro de respuestas'!$A$1:$A$48,0),MATCH(R$8,'Registro de respuestas'!$A$8:$AA$8,0))="—",3)))</f>
        <v>0</v>
      </c>
      <c r="S43" s="59" t="b">
        <f>IF(INDEX('Registro de respuestas'!$A$1:$AA$48,MATCH($A43,'Registro de respuestas'!$A$1:$A$48,0),MATCH(S$8,'Registro de respuestas'!$A$8:$AA$8,0))="✔",2,IF(INDEX('Registro de respuestas'!$A$1:$AA$48,MATCH($A43,'Registro de respuestas'!$A$1:$A$48,0),MATCH(S$8,'Registro de respuestas'!$A$8:$AA$8,0))="X",0,IF(INDEX('Registro de respuestas'!$A$1:$AA$48,MATCH($A43,'Registro de respuestas'!$A$1:$A$48,0),MATCH(S$8,'Registro de respuestas'!$A$8:$AA$8,0))="—",3)))</f>
        <v>0</v>
      </c>
      <c r="T43" s="59" t="b">
        <f>IF(INDEX('Registro de respuestas'!$A$1:$AA$48,MATCH($A43,'Registro de respuestas'!$A$1:$A$48,0),MATCH(T$8,'Registro de respuestas'!$A$8:$AA$8,0))="✔",2,IF(INDEX('Registro de respuestas'!$A$1:$AA$48,MATCH($A43,'Registro de respuestas'!$A$1:$A$48,0),MATCH(T$8,'Registro de respuestas'!$A$8:$AA$8,0))="X",0,IF(INDEX('Registro de respuestas'!$A$1:$AA$48,MATCH($A43,'Registro de respuestas'!$A$1:$A$48,0),MATCH(T$8,'Registro de respuestas'!$A$8:$AA$8,0))="—",3)))</f>
        <v>0</v>
      </c>
      <c r="U43" s="59" t="b">
        <f>IF(INDEX('Registro de respuestas'!$A$1:$AA$48,MATCH($A43,'Registro de respuestas'!$A$1:$A$48,0),MATCH(U$8,'Registro de respuestas'!$A$8:$AA$8,0))="✔",2,IF(INDEX('Registro de respuestas'!$A$1:$AA$48,MATCH($A43,'Registro de respuestas'!$A$1:$A$48,0),MATCH(U$8,'Registro de respuestas'!$A$8:$AA$8,0))="X",0,IF(INDEX('Registro de respuestas'!$A$1:$AA$48,MATCH($A43,'Registro de respuestas'!$A$1:$A$48,0),MATCH(U$8,'Registro de respuestas'!$A$8:$AA$8,0))="—",3)))</f>
        <v>0</v>
      </c>
      <c r="V43" s="61" t="b">
        <f>IF(INDEX('Registro de respuestas'!$A$1:$AA$48,MATCH($A43,'Registro de respuestas'!$A$1:$A$48,0),MATCH(V$8,'Registro de respuestas'!$A$8:$AA$8,0))="✔",2,IF(INDEX('Registro de respuestas'!$A$1:$AA$48,MATCH($A43,'Registro de respuestas'!$A$1:$A$48,0),MATCH(V$8,'Registro de respuestas'!$A$8:$AA$8,0))="X",0,IF(INDEX('Registro de respuestas'!$A$1:$AA$48,MATCH($A43,'Registro de respuestas'!$A$1:$A$48,0),MATCH(V$8,'Registro de respuestas'!$A$8:$AA$8,0))="—",3)))</f>
        <v>0</v>
      </c>
      <c r="W43" s="143" t="b">
        <f>IF(INDEX('Registro de respuestas'!$A$1:$AA$48,MATCH($A43,'Registro de respuestas'!$A$1:$A$48,0),MATCH(W$8,'Registro de respuestas'!$A$8:$AA$8,0))="✔",2,IF(INDEX('Registro de respuestas'!$A$1:$AA$48,MATCH($A43,'Registro de respuestas'!$A$1:$A$48,0),MATCH(W$8,'Registro de respuestas'!$A$8:$AA$8,0))="X",0,IF(INDEX('Registro de respuestas'!$A$1:$AA$48,MATCH($A43,'Registro de respuestas'!$A$1:$A$48,0),MATCH(W$8,'Registro de respuestas'!$A$8:$AA$8,0))="—",3)))</f>
        <v>0</v>
      </c>
      <c r="X43" s="59" t="b">
        <f>IF(INDEX('Registro de respuestas'!$A$1:$AA$48,MATCH($A43,'Registro de respuestas'!$A$1:$A$48,0),MATCH(X$8,'Registro de respuestas'!$A$8:$AA$8,0))="✔",2,IF(INDEX('Registro de respuestas'!$A$1:$AA$48,MATCH($A43,'Registro de respuestas'!$A$1:$A$48,0),MATCH(X$8,'Registro de respuestas'!$A$8:$AA$8,0))="X",0,IF(INDEX('Registro de respuestas'!$A$1:$AA$48,MATCH($A43,'Registro de respuestas'!$A$1:$A$48,0),MATCH(X$8,'Registro de respuestas'!$A$8:$AA$8,0))="—",3)))</f>
        <v>0</v>
      </c>
      <c r="Y43" s="59" t="b">
        <f>IF(INDEX('Registro de respuestas'!$A$1:$AA$48,MATCH($A43,'Registro de respuestas'!$A$1:$A$48,0),MATCH(Y$8,'Registro de respuestas'!$A$8:$AA$8,0))="✔",2,IF(INDEX('Registro de respuestas'!$A$1:$AA$48,MATCH($A43,'Registro de respuestas'!$A$1:$A$48,0),MATCH(Y$8,'Registro de respuestas'!$A$8:$AA$8,0))="X",0,IF(INDEX('Registro de respuestas'!$A$1:$AA$48,MATCH($A43,'Registro de respuestas'!$A$1:$A$48,0),MATCH(Y$8,'Registro de respuestas'!$A$8:$AA$8,0))="—",3)))</f>
        <v>0</v>
      </c>
      <c r="Z43" s="61" t="b">
        <f>IF(INDEX('Registro de respuestas'!$A$1:$AA$48,MATCH($A43,'Registro de respuestas'!$A$1:$A$48,0),MATCH(Z$8,'Registro de respuestas'!$A$8:$AA$8,0))="✔",2,IF(INDEX('Registro de respuestas'!$A$1:$AA$48,MATCH($A43,'Registro de respuestas'!$A$1:$A$48,0),MATCH(Z$8,'Registro de respuestas'!$A$8:$AA$8,0))="X",0,IF(INDEX('Registro de respuestas'!$A$1:$AA$48,MATCH($A43,'Registro de respuestas'!$A$1:$A$48,0),MATCH(Z$8,'Registro de respuestas'!$A$8:$AA$8,0))="—",3)))</f>
        <v>0</v>
      </c>
      <c r="AA43" s="34" t="str">
        <f>'Registro de respuestas'!AB43</f>
        <v/>
      </c>
      <c r="AB43" s="31" t="str">
        <f>'Registro de respuestas'!AC43</f>
        <v/>
      </c>
      <c r="AC43" s="34" t="str">
        <f>'Registro de respuestas'!AD43</f>
        <v/>
      </c>
    </row>
    <row r="44" spans="1:29" ht="13.4" customHeight="1" x14ac:dyDescent="0.35">
      <c r="A44" s="57">
        <v>36</v>
      </c>
      <c r="B44" s="225" t="str">
        <f>IF('Registro de respuestas'!B44="","",'Registro de respuestas'!B44)</f>
        <v/>
      </c>
      <c r="C44" s="143" t="b">
        <f>IF(INDEX('Registro de respuestas'!$A$1:$AA$48,MATCH($A44,'Registro de respuestas'!$A$1:$A$48,0),MATCH(C$8,'Registro de respuestas'!$A$8:$AA$8,0))="✔",2,IF(INDEX('Registro de respuestas'!$A$1:$AA$48,MATCH($A44,'Registro de respuestas'!$A$1:$A$48,0),MATCH(C$8,'Registro de respuestas'!$A$8:$AA$8,0))="X",0,IF(INDEX('Registro de respuestas'!$A$1:$AA$48,MATCH($A44,'Registro de respuestas'!$A$1:$A$48,0),MATCH(C$8,'Registro de respuestas'!$A$8:$AA$8,0))="—",3)))</f>
        <v>0</v>
      </c>
      <c r="D44" s="59" t="b">
        <f>IF(INDEX('Registro de respuestas'!$A$1:$AA$48,MATCH($A44,'Registro de respuestas'!$A$1:$A$48,0),MATCH(D$8,'Registro de respuestas'!$A$8:$AA$8,0))="✔",2,IF(INDEX('Registro de respuestas'!$A$1:$AA$48,MATCH($A44,'Registro de respuestas'!$A$1:$A$48,0),MATCH(D$8,'Registro de respuestas'!$A$8:$AA$8,0))="X",0,IF(INDEX('Registro de respuestas'!$A$1:$AA$48,MATCH($A44,'Registro de respuestas'!$A$1:$A$48,0),MATCH(D$8,'Registro de respuestas'!$A$8:$AA$8,0))="—",3)))</f>
        <v>0</v>
      </c>
      <c r="E44" s="59" t="b">
        <f>IF(INDEX('Registro de respuestas'!$A$1:$AA$48,MATCH($A44,'Registro de respuestas'!$A$1:$A$48,0),MATCH(E$8,'Registro de respuestas'!$A$8:$AA$8,0))="✔",2,IF(INDEX('Registro de respuestas'!$A$1:$AA$48,MATCH($A44,'Registro de respuestas'!$A$1:$A$48,0),MATCH(E$8,'Registro de respuestas'!$A$8:$AA$8,0))="X",0,IF(INDEX('Registro de respuestas'!$A$1:$AA$48,MATCH($A44,'Registro de respuestas'!$A$1:$A$48,0),MATCH(E$8,'Registro de respuestas'!$A$8:$AA$8,0))="—",3)))</f>
        <v>0</v>
      </c>
      <c r="F44" s="59" t="b">
        <f>IF(INDEX('Registro de respuestas'!$A$1:$AA$48,MATCH($A44,'Registro de respuestas'!$A$1:$A$48,0),MATCH(F$8,'Registro de respuestas'!$A$8:$AA$8,0))="✔",2,IF(INDEX('Registro de respuestas'!$A$1:$AA$48,MATCH($A44,'Registro de respuestas'!$A$1:$A$48,0),MATCH(F$8,'Registro de respuestas'!$A$8:$AA$8,0))="X",0,IF(INDEX('Registro de respuestas'!$A$1:$AA$48,MATCH($A44,'Registro de respuestas'!$A$1:$A$48,0),MATCH(F$8,'Registro de respuestas'!$A$8:$AA$8,0))="—",3)))</f>
        <v>0</v>
      </c>
      <c r="G44" s="59" t="b">
        <f>IF(INDEX('Registro de respuestas'!$A$1:$AA$48,MATCH($A44,'Registro de respuestas'!$A$1:$A$48,0),MATCH(G$8,'Registro de respuestas'!$A$8:$AA$8,0))="✔",2,IF(INDEX('Registro de respuestas'!$A$1:$AA$48,MATCH($A44,'Registro de respuestas'!$A$1:$A$48,0),MATCH(G$8,'Registro de respuestas'!$A$8:$AA$8,0))="X",0,IF(INDEX('Registro de respuestas'!$A$1:$AA$48,MATCH($A44,'Registro de respuestas'!$A$1:$A$48,0),MATCH(G$8,'Registro de respuestas'!$A$8:$AA$8,0))="—",3)))</f>
        <v>0</v>
      </c>
      <c r="H44" s="59" t="b">
        <f>IF(INDEX('Registro de respuestas'!$A$1:$AA$48,MATCH($A44,'Registro de respuestas'!$A$1:$A$48,0),MATCH(H$8,'Registro de respuestas'!$A$8:$AA$8,0))="✔",2,IF(INDEX('Registro de respuestas'!$A$1:$AA$48,MATCH($A44,'Registro de respuestas'!$A$1:$A$48,0),MATCH(H$8,'Registro de respuestas'!$A$8:$AA$8,0))="X",0,IF(INDEX('Registro de respuestas'!$A$1:$AA$48,MATCH($A44,'Registro de respuestas'!$A$1:$A$48,0),MATCH(H$8,'Registro de respuestas'!$A$8:$AA$8,0))="—",3)))</f>
        <v>0</v>
      </c>
      <c r="I44" s="59" t="b">
        <f>IF(INDEX('Registro de respuestas'!$A$1:$AA$48,MATCH($A44,'Registro de respuestas'!$A$1:$A$48,0),MATCH(I$8,'Registro de respuestas'!$A$8:$AA$8,0))="✔",2,IF(INDEX('Registro de respuestas'!$A$1:$AA$48,MATCH($A44,'Registro de respuestas'!$A$1:$A$48,0),MATCH(I$8,'Registro de respuestas'!$A$8:$AA$8,0))="X",0,IF(INDEX('Registro de respuestas'!$A$1:$AA$48,MATCH($A44,'Registro de respuestas'!$A$1:$A$48,0),MATCH(I$8,'Registro de respuestas'!$A$8:$AA$8,0))="—",3)))</f>
        <v>0</v>
      </c>
      <c r="J44" s="59" t="b">
        <f>IF(INDEX('Registro de respuestas'!$A$1:$AA$48,MATCH($A44,'Registro de respuestas'!$A$1:$A$48,0),MATCH(J$8,'Registro de respuestas'!$A$8:$AA$8,0))="✔",2,IF(INDEX('Registro de respuestas'!$A$1:$AA$48,MATCH($A44,'Registro de respuestas'!$A$1:$A$48,0),MATCH(J$8,'Registro de respuestas'!$A$8:$AA$8,0))="X",0,IF(INDEX('Registro de respuestas'!$A$1:$AA$48,MATCH($A44,'Registro de respuestas'!$A$1:$A$48,0),MATCH(J$8,'Registro de respuestas'!$A$8:$AA$8,0))="—",3)))</f>
        <v>0</v>
      </c>
      <c r="K44" s="59" t="b">
        <f>IF(INDEX('Registro de respuestas'!$A$1:$AA$48,MATCH($A44,'Registro de respuestas'!$A$1:$A$48,0),MATCH(K$8,'Registro de respuestas'!$A$8:$AA$8,0))="✔",2,IF(INDEX('Registro de respuestas'!$A$1:$AA$48,MATCH($A44,'Registro de respuestas'!$A$1:$A$48,0),MATCH(K$8,'Registro de respuestas'!$A$8:$AA$8,0))="X",0,IF(INDEX('Registro de respuestas'!$A$1:$AA$48,MATCH($A44,'Registro de respuestas'!$A$1:$A$48,0),MATCH(K$8,'Registro de respuestas'!$A$8:$AA$8,0))="—",3)))</f>
        <v>0</v>
      </c>
      <c r="L44" s="59" t="b">
        <f>IF(INDEX('Registro de respuestas'!$A$1:$AA$48,MATCH($A44,'Registro de respuestas'!$A$1:$A$48,0),MATCH(L$8,'Registro de respuestas'!$A$8:$AA$8,0))="✔",2,IF(INDEX('Registro de respuestas'!$A$1:$AA$48,MATCH($A44,'Registro de respuestas'!$A$1:$A$48,0),MATCH(L$8,'Registro de respuestas'!$A$8:$AA$8,0))="X",0,IF(INDEX('Registro de respuestas'!$A$1:$AA$48,MATCH($A44,'Registro de respuestas'!$A$1:$A$48,0),MATCH(L$8,'Registro de respuestas'!$A$8:$AA$8,0))="—",3)))</f>
        <v>0</v>
      </c>
      <c r="M44" s="59" t="b">
        <f>IF(INDEX('Registro de respuestas'!$A$1:$AA$48,MATCH($A44,'Registro de respuestas'!$A$1:$A$48,0),MATCH(M$8,'Registro de respuestas'!$A$8:$AA$8,0))="✔",2,IF(INDEX('Registro de respuestas'!$A$1:$AA$48,MATCH($A44,'Registro de respuestas'!$A$1:$A$48,0),MATCH(M$8,'Registro de respuestas'!$A$8:$AA$8,0))="X",0,IF(INDEX('Registro de respuestas'!$A$1:$AA$48,MATCH($A44,'Registro de respuestas'!$A$1:$A$48,0),MATCH(M$8,'Registro de respuestas'!$A$8:$AA$8,0))="—",3)))</f>
        <v>0</v>
      </c>
      <c r="N44" s="59" t="b">
        <f>IF(INDEX('Registro de respuestas'!$A$1:$AA$48,MATCH($A44,'Registro de respuestas'!$A$1:$A$48,0),MATCH(N$8,'Registro de respuestas'!$A$8:$AA$8,0))="✔",2,IF(INDEX('Registro de respuestas'!$A$1:$AA$48,MATCH($A44,'Registro de respuestas'!$A$1:$A$48,0),MATCH(N$8,'Registro de respuestas'!$A$8:$AA$8,0))="X",0,IF(INDEX('Registro de respuestas'!$A$1:$AA$48,MATCH($A44,'Registro de respuestas'!$A$1:$A$48,0),MATCH(N$8,'Registro de respuestas'!$A$8:$AA$8,0))="—",3)))</f>
        <v>0</v>
      </c>
      <c r="O44" s="59" t="b">
        <f>IF(INDEX('Registro de respuestas'!$A$1:$AA$48,MATCH($A44,'Registro de respuestas'!$A$1:$A$48,0),MATCH(O$8,'Registro de respuestas'!$A$8:$AA$8,0))="✔",2,IF(INDEX('Registro de respuestas'!$A$1:$AA$48,MATCH($A44,'Registro de respuestas'!$A$1:$A$48,0),MATCH(O$8,'Registro de respuestas'!$A$8:$AA$8,0))="X",0,IF(INDEX('Registro de respuestas'!$A$1:$AA$48,MATCH($A44,'Registro de respuestas'!$A$1:$A$48,0),MATCH(O$8,'Registro de respuestas'!$A$8:$AA$8,0))="—",3)))</f>
        <v>0</v>
      </c>
      <c r="P44" s="140" t="b">
        <f>IF(INDEX('Registro de respuestas'!$A$1:$AA$48,MATCH($A44,'Registro de respuestas'!$A$1:$A$48,0),MATCH(P$8,'Registro de respuestas'!$A$8:$AA$8,0))="✔",2,IF(INDEX('Registro de respuestas'!$A$1:$AA$48,MATCH($A44,'Registro de respuestas'!$A$1:$A$48,0),MATCH(P$8,'Registro de respuestas'!$A$8:$AA$8,0))="X",0,IF(INDEX('Registro de respuestas'!$A$1:$AA$48,MATCH($A44,'Registro de respuestas'!$A$1:$A$48,0),MATCH(P$8,'Registro de respuestas'!$A$8:$AA$8,0))="—",3)))</f>
        <v>0</v>
      </c>
      <c r="Q44" s="60" t="b">
        <f>IF(INDEX('Registro de respuestas'!$A$1:$AA$48,MATCH($A44,'Registro de respuestas'!$A$1:$A$48,0),MATCH(Q$8,'Registro de respuestas'!$A$8:$AA$8,0))="✔",2,IF(INDEX('Registro de respuestas'!$A$1:$AA$48,MATCH($A44,'Registro de respuestas'!$A$1:$A$48,0),MATCH(Q$8,'Registro de respuestas'!$A$8:$AA$8,0))="X",0,IF(INDEX('Registro de respuestas'!$A$1:$AA$48,MATCH($A44,'Registro de respuestas'!$A$1:$A$48,0),MATCH(Q$8,'Registro de respuestas'!$A$8:$AA$8,0))="—",3)))</f>
        <v>0</v>
      </c>
      <c r="R44" s="59" t="b">
        <f>IF(INDEX('Registro de respuestas'!$A$1:$AA$48,MATCH($A44,'Registro de respuestas'!$A$1:$A$48,0),MATCH(R$8,'Registro de respuestas'!$A$8:$AA$8,0))="✔",2,IF(INDEX('Registro de respuestas'!$A$1:$AA$48,MATCH($A44,'Registro de respuestas'!$A$1:$A$48,0),MATCH(R$8,'Registro de respuestas'!$A$8:$AA$8,0))="X",0,IF(INDEX('Registro de respuestas'!$A$1:$AA$48,MATCH($A44,'Registro de respuestas'!$A$1:$A$48,0),MATCH(R$8,'Registro de respuestas'!$A$8:$AA$8,0))="—",3)))</f>
        <v>0</v>
      </c>
      <c r="S44" s="59" t="b">
        <f>IF(INDEX('Registro de respuestas'!$A$1:$AA$48,MATCH($A44,'Registro de respuestas'!$A$1:$A$48,0),MATCH(S$8,'Registro de respuestas'!$A$8:$AA$8,0))="✔",2,IF(INDEX('Registro de respuestas'!$A$1:$AA$48,MATCH($A44,'Registro de respuestas'!$A$1:$A$48,0),MATCH(S$8,'Registro de respuestas'!$A$8:$AA$8,0))="X",0,IF(INDEX('Registro de respuestas'!$A$1:$AA$48,MATCH($A44,'Registro de respuestas'!$A$1:$A$48,0),MATCH(S$8,'Registro de respuestas'!$A$8:$AA$8,0))="—",3)))</f>
        <v>0</v>
      </c>
      <c r="T44" s="59" t="b">
        <f>IF(INDEX('Registro de respuestas'!$A$1:$AA$48,MATCH($A44,'Registro de respuestas'!$A$1:$A$48,0),MATCH(T$8,'Registro de respuestas'!$A$8:$AA$8,0))="✔",2,IF(INDEX('Registro de respuestas'!$A$1:$AA$48,MATCH($A44,'Registro de respuestas'!$A$1:$A$48,0),MATCH(T$8,'Registro de respuestas'!$A$8:$AA$8,0))="X",0,IF(INDEX('Registro de respuestas'!$A$1:$AA$48,MATCH($A44,'Registro de respuestas'!$A$1:$A$48,0),MATCH(T$8,'Registro de respuestas'!$A$8:$AA$8,0))="—",3)))</f>
        <v>0</v>
      </c>
      <c r="U44" s="59" t="b">
        <f>IF(INDEX('Registro de respuestas'!$A$1:$AA$48,MATCH($A44,'Registro de respuestas'!$A$1:$A$48,0),MATCH(U$8,'Registro de respuestas'!$A$8:$AA$8,0))="✔",2,IF(INDEX('Registro de respuestas'!$A$1:$AA$48,MATCH($A44,'Registro de respuestas'!$A$1:$A$48,0),MATCH(U$8,'Registro de respuestas'!$A$8:$AA$8,0))="X",0,IF(INDEX('Registro de respuestas'!$A$1:$AA$48,MATCH($A44,'Registro de respuestas'!$A$1:$A$48,0),MATCH(U$8,'Registro de respuestas'!$A$8:$AA$8,0))="—",3)))</f>
        <v>0</v>
      </c>
      <c r="V44" s="61" t="b">
        <f>IF(INDEX('Registro de respuestas'!$A$1:$AA$48,MATCH($A44,'Registro de respuestas'!$A$1:$A$48,0),MATCH(V$8,'Registro de respuestas'!$A$8:$AA$8,0))="✔",2,IF(INDEX('Registro de respuestas'!$A$1:$AA$48,MATCH($A44,'Registro de respuestas'!$A$1:$A$48,0),MATCH(V$8,'Registro de respuestas'!$A$8:$AA$8,0))="X",0,IF(INDEX('Registro de respuestas'!$A$1:$AA$48,MATCH($A44,'Registro de respuestas'!$A$1:$A$48,0),MATCH(V$8,'Registro de respuestas'!$A$8:$AA$8,0))="—",3)))</f>
        <v>0</v>
      </c>
      <c r="W44" s="143" t="b">
        <f>IF(INDEX('Registro de respuestas'!$A$1:$AA$48,MATCH($A44,'Registro de respuestas'!$A$1:$A$48,0),MATCH(W$8,'Registro de respuestas'!$A$8:$AA$8,0))="✔",2,IF(INDEX('Registro de respuestas'!$A$1:$AA$48,MATCH($A44,'Registro de respuestas'!$A$1:$A$48,0),MATCH(W$8,'Registro de respuestas'!$A$8:$AA$8,0))="X",0,IF(INDEX('Registro de respuestas'!$A$1:$AA$48,MATCH($A44,'Registro de respuestas'!$A$1:$A$48,0),MATCH(W$8,'Registro de respuestas'!$A$8:$AA$8,0))="—",3)))</f>
        <v>0</v>
      </c>
      <c r="X44" s="59" t="b">
        <f>IF(INDEX('Registro de respuestas'!$A$1:$AA$48,MATCH($A44,'Registro de respuestas'!$A$1:$A$48,0),MATCH(X$8,'Registro de respuestas'!$A$8:$AA$8,0))="✔",2,IF(INDEX('Registro de respuestas'!$A$1:$AA$48,MATCH($A44,'Registro de respuestas'!$A$1:$A$48,0),MATCH(X$8,'Registro de respuestas'!$A$8:$AA$8,0))="X",0,IF(INDEX('Registro de respuestas'!$A$1:$AA$48,MATCH($A44,'Registro de respuestas'!$A$1:$A$48,0),MATCH(X$8,'Registro de respuestas'!$A$8:$AA$8,0))="—",3)))</f>
        <v>0</v>
      </c>
      <c r="Y44" s="59" t="b">
        <f>IF(INDEX('Registro de respuestas'!$A$1:$AA$48,MATCH($A44,'Registro de respuestas'!$A$1:$A$48,0),MATCH(Y$8,'Registro de respuestas'!$A$8:$AA$8,0))="✔",2,IF(INDEX('Registro de respuestas'!$A$1:$AA$48,MATCH($A44,'Registro de respuestas'!$A$1:$A$48,0),MATCH(Y$8,'Registro de respuestas'!$A$8:$AA$8,0))="X",0,IF(INDEX('Registro de respuestas'!$A$1:$AA$48,MATCH($A44,'Registro de respuestas'!$A$1:$A$48,0),MATCH(Y$8,'Registro de respuestas'!$A$8:$AA$8,0))="—",3)))</f>
        <v>0</v>
      </c>
      <c r="Z44" s="61" t="b">
        <f>IF(INDEX('Registro de respuestas'!$A$1:$AA$48,MATCH($A44,'Registro de respuestas'!$A$1:$A$48,0),MATCH(Z$8,'Registro de respuestas'!$A$8:$AA$8,0))="✔",2,IF(INDEX('Registro de respuestas'!$A$1:$AA$48,MATCH($A44,'Registro de respuestas'!$A$1:$A$48,0),MATCH(Z$8,'Registro de respuestas'!$A$8:$AA$8,0))="X",0,IF(INDEX('Registro de respuestas'!$A$1:$AA$48,MATCH($A44,'Registro de respuestas'!$A$1:$A$48,0),MATCH(Z$8,'Registro de respuestas'!$A$8:$AA$8,0))="—",3)))</f>
        <v>0</v>
      </c>
      <c r="AA44" s="34" t="str">
        <f>'Registro de respuestas'!AB44</f>
        <v/>
      </c>
      <c r="AB44" s="31" t="str">
        <f>'Registro de respuestas'!AC44</f>
        <v/>
      </c>
      <c r="AC44" s="34" t="str">
        <f>'Registro de respuestas'!AD44</f>
        <v/>
      </c>
    </row>
    <row r="45" spans="1:29" ht="13.4" customHeight="1" x14ac:dyDescent="0.35">
      <c r="A45" s="57">
        <v>37</v>
      </c>
      <c r="B45" s="225" t="str">
        <f>IF('Registro de respuestas'!B45="","",'Registro de respuestas'!B45)</f>
        <v/>
      </c>
      <c r="C45" s="143" t="b">
        <f>IF(INDEX('Registro de respuestas'!$A$1:$AA$48,MATCH($A45,'Registro de respuestas'!$A$1:$A$48,0),MATCH(C$8,'Registro de respuestas'!$A$8:$AA$8,0))="✔",2,IF(INDEX('Registro de respuestas'!$A$1:$AA$48,MATCH($A45,'Registro de respuestas'!$A$1:$A$48,0),MATCH(C$8,'Registro de respuestas'!$A$8:$AA$8,0))="X",0,IF(INDEX('Registro de respuestas'!$A$1:$AA$48,MATCH($A45,'Registro de respuestas'!$A$1:$A$48,0),MATCH(C$8,'Registro de respuestas'!$A$8:$AA$8,0))="—",3)))</f>
        <v>0</v>
      </c>
      <c r="D45" s="59" t="b">
        <f>IF(INDEX('Registro de respuestas'!$A$1:$AA$48,MATCH($A45,'Registro de respuestas'!$A$1:$A$48,0),MATCH(D$8,'Registro de respuestas'!$A$8:$AA$8,0))="✔",2,IF(INDEX('Registro de respuestas'!$A$1:$AA$48,MATCH($A45,'Registro de respuestas'!$A$1:$A$48,0),MATCH(D$8,'Registro de respuestas'!$A$8:$AA$8,0))="X",0,IF(INDEX('Registro de respuestas'!$A$1:$AA$48,MATCH($A45,'Registro de respuestas'!$A$1:$A$48,0),MATCH(D$8,'Registro de respuestas'!$A$8:$AA$8,0))="—",3)))</f>
        <v>0</v>
      </c>
      <c r="E45" s="59" t="b">
        <f>IF(INDEX('Registro de respuestas'!$A$1:$AA$48,MATCH($A45,'Registro de respuestas'!$A$1:$A$48,0),MATCH(E$8,'Registro de respuestas'!$A$8:$AA$8,0))="✔",2,IF(INDEX('Registro de respuestas'!$A$1:$AA$48,MATCH($A45,'Registro de respuestas'!$A$1:$A$48,0),MATCH(E$8,'Registro de respuestas'!$A$8:$AA$8,0))="X",0,IF(INDEX('Registro de respuestas'!$A$1:$AA$48,MATCH($A45,'Registro de respuestas'!$A$1:$A$48,0),MATCH(E$8,'Registro de respuestas'!$A$8:$AA$8,0))="—",3)))</f>
        <v>0</v>
      </c>
      <c r="F45" s="59" t="b">
        <f>IF(INDEX('Registro de respuestas'!$A$1:$AA$48,MATCH($A45,'Registro de respuestas'!$A$1:$A$48,0),MATCH(F$8,'Registro de respuestas'!$A$8:$AA$8,0))="✔",2,IF(INDEX('Registro de respuestas'!$A$1:$AA$48,MATCH($A45,'Registro de respuestas'!$A$1:$A$48,0),MATCH(F$8,'Registro de respuestas'!$A$8:$AA$8,0))="X",0,IF(INDEX('Registro de respuestas'!$A$1:$AA$48,MATCH($A45,'Registro de respuestas'!$A$1:$A$48,0),MATCH(F$8,'Registro de respuestas'!$A$8:$AA$8,0))="—",3)))</f>
        <v>0</v>
      </c>
      <c r="G45" s="59" t="b">
        <f>IF(INDEX('Registro de respuestas'!$A$1:$AA$48,MATCH($A45,'Registro de respuestas'!$A$1:$A$48,0),MATCH(G$8,'Registro de respuestas'!$A$8:$AA$8,0))="✔",2,IF(INDEX('Registro de respuestas'!$A$1:$AA$48,MATCH($A45,'Registro de respuestas'!$A$1:$A$48,0),MATCH(G$8,'Registro de respuestas'!$A$8:$AA$8,0))="X",0,IF(INDEX('Registro de respuestas'!$A$1:$AA$48,MATCH($A45,'Registro de respuestas'!$A$1:$A$48,0),MATCH(G$8,'Registro de respuestas'!$A$8:$AA$8,0))="—",3)))</f>
        <v>0</v>
      </c>
      <c r="H45" s="59" t="b">
        <f>IF(INDEX('Registro de respuestas'!$A$1:$AA$48,MATCH($A45,'Registro de respuestas'!$A$1:$A$48,0),MATCH(H$8,'Registro de respuestas'!$A$8:$AA$8,0))="✔",2,IF(INDEX('Registro de respuestas'!$A$1:$AA$48,MATCH($A45,'Registro de respuestas'!$A$1:$A$48,0),MATCH(H$8,'Registro de respuestas'!$A$8:$AA$8,0))="X",0,IF(INDEX('Registro de respuestas'!$A$1:$AA$48,MATCH($A45,'Registro de respuestas'!$A$1:$A$48,0),MATCH(H$8,'Registro de respuestas'!$A$8:$AA$8,0))="—",3)))</f>
        <v>0</v>
      </c>
      <c r="I45" s="59" t="b">
        <f>IF(INDEX('Registro de respuestas'!$A$1:$AA$48,MATCH($A45,'Registro de respuestas'!$A$1:$A$48,0),MATCH(I$8,'Registro de respuestas'!$A$8:$AA$8,0))="✔",2,IF(INDEX('Registro de respuestas'!$A$1:$AA$48,MATCH($A45,'Registro de respuestas'!$A$1:$A$48,0),MATCH(I$8,'Registro de respuestas'!$A$8:$AA$8,0))="X",0,IF(INDEX('Registro de respuestas'!$A$1:$AA$48,MATCH($A45,'Registro de respuestas'!$A$1:$A$48,0),MATCH(I$8,'Registro de respuestas'!$A$8:$AA$8,0))="—",3)))</f>
        <v>0</v>
      </c>
      <c r="J45" s="59" t="b">
        <f>IF(INDEX('Registro de respuestas'!$A$1:$AA$48,MATCH($A45,'Registro de respuestas'!$A$1:$A$48,0),MATCH(J$8,'Registro de respuestas'!$A$8:$AA$8,0))="✔",2,IF(INDEX('Registro de respuestas'!$A$1:$AA$48,MATCH($A45,'Registro de respuestas'!$A$1:$A$48,0),MATCH(J$8,'Registro de respuestas'!$A$8:$AA$8,0))="X",0,IF(INDEX('Registro de respuestas'!$A$1:$AA$48,MATCH($A45,'Registro de respuestas'!$A$1:$A$48,0),MATCH(J$8,'Registro de respuestas'!$A$8:$AA$8,0))="—",3)))</f>
        <v>0</v>
      </c>
      <c r="K45" s="59" t="b">
        <f>IF(INDEX('Registro de respuestas'!$A$1:$AA$48,MATCH($A45,'Registro de respuestas'!$A$1:$A$48,0),MATCH(K$8,'Registro de respuestas'!$A$8:$AA$8,0))="✔",2,IF(INDEX('Registro de respuestas'!$A$1:$AA$48,MATCH($A45,'Registro de respuestas'!$A$1:$A$48,0),MATCH(K$8,'Registro de respuestas'!$A$8:$AA$8,0))="X",0,IF(INDEX('Registro de respuestas'!$A$1:$AA$48,MATCH($A45,'Registro de respuestas'!$A$1:$A$48,0),MATCH(K$8,'Registro de respuestas'!$A$8:$AA$8,0))="—",3)))</f>
        <v>0</v>
      </c>
      <c r="L45" s="59" t="b">
        <f>IF(INDEX('Registro de respuestas'!$A$1:$AA$48,MATCH($A45,'Registro de respuestas'!$A$1:$A$48,0),MATCH(L$8,'Registro de respuestas'!$A$8:$AA$8,0))="✔",2,IF(INDEX('Registro de respuestas'!$A$1:$AA$48,MATCH($A45,'Registro de respuestas'!$A$1:$A$48,0),MATCH(L$8,'Registro de respuestas'!$A$8:$AA$8,0))="X",0,IF(INDEX('Registro de respuestas'!$A$1:$AA$48,MATCH($A45,'Registro de respuestas'!$A$1:$A$48,0),MATCH(L$8,'Registro de respuestas'!$A$8:$AA$8,0))="—",3)))</f>
        <v>0</v>
      </c>
      <c r="M45" s="59" t="b">
        <f>IF(INDEX('Registro de respuestas'!$A$1:$AA$48,MATCH($A45,'Registro de respuestas'!$A$1:$A$48,0),MATCH(M$8,'Registro de respuestas'!$A$8:$AA$8,0))="✔",2,IF(INDEX('Registro de respuestas'!$A$1:$AA$48,MATCH($A45,'Registro de respuestas'!$A$1:$A$48,0),MATCH(M$8,'Registro de respuestas'!$A$8:$AA$8,0))="X",0,IF(INDEX('Registro de respuestas'!$A$1:$AA$48,MATCH($A45,'Registro de respuestas'!$A$1:$A$48,0),MATCH(M$8,'Registro de respuestas'!$A$8:$AA$8,0))="—",3)))</f>
        <v>0</v>
      </c>
      <c r="N45" s="59" t="b">
        <f>IF(INDEX('Registro de respuestas'!$A$1:$AA$48,MATCH($A45,'Registro de respuestas'!$A$1:$A$48,0),MATCH(N$8,'Registro de respuestas'!$A$8:$AA$8,0))="✔",2,IF(INDEX('Registro de respuestas'!$A$1:$AA$48,MATCH($A45,'Registro de respuestas'!$A$1:$A$48,0),MATCH(N$8,'Registro de respuestas'!$A$8:$AA$8,0))="X",0,IF(INDEX('Registro de respuestas'!$A$1:$AA$48,MATCH($A45,'Registro de respuestas'!$A$1:$A$48,0),MATCH(N$8,'Registro de respuestas'!$A$8:$AA$8,0))="—",3)))</f>
        <v>0</v>
      </c>
      <c r="O45" s="59" t="b">
        <f>IF(INDEX('Registro de respuestas'!$A$1:$AA$48,MATCH($A45,'Registro de respuestas'!$A$1:$A$48,0),MATCH(O$8,'Registro de respuestas'!$A$8:$AA$8,0))="✔",2,IF(INDEX('Registro de respuestas'!$A$1:$AA$48,MATCH($A45,'Registro de respuestas'!$A$1:$A$48,0),MATCH(O$8,'Registro de respuestas'!$A$8:$AA$8,0))="X",0,IF(INDEX('Registro de respuestas'!$A$1:$AA$48,MATCH($A45,'Registro de respuestas'!$A$1:$A$48,0),MATCH(O$8,'Registro de respuestas'!$A$8:$AA$8,0))="—",3)))</f>
        <v>0</v>
      </c>
      <c r="P45" s="140" t="b">
        <f>IF(INDEX('Registro de respuestas'!$A$1:$AA$48,MATCH($A45,'Registro de respuestas'!$A$1:$A$48,0),MATCH(P$8,'Registro de respuestas'!$A$8:$AA$8,0))="✔",2,IF(INDEX('Registro de respuestas'!$A$1:$AA$48,MATCH($A45,'Registro de respuestas'!$A$1:$A$48,0),MATCH(P$8,'Registro de respuestas'!$A$8:$AA$8,0))="X",0,IF(INDEX('Registro de respuestas'!$A$1:$AA$48,MATCH($A45,'Registro de respuestas'!$A$1:$A$48,0),MATCH(P$8,'Registro de respuestas'!$A$8:$AA$8,0))="—",3)))</f>
        <v>0</v>
      </c>
      <c r="Q45" s="60" t="b">
        <f>IF(INDEX('Registro de respuestas'!$A$1:$AA$48,MATCH($A45,'Registro de respuestas'!$A$1:$A$48,0),MATCH(Q$8,'Registro de respuestas'!$A$8:$AA$8,0))="✔",2,IF(INDEX('Registro de respuestas'!$A$1:$AA$48,MATCH($A45,'Registro de respuestas'!$A$1:$A$48,0),MATCH(Q$8,'Registro de respuestas'!$A$8:$AA$8,0))="X",0,IF(INDEX('Registro de respuestas'!$A$1:$AA$48,MATCH($A45,'Registro de respuestas'!$A$1:$A$48,0),MATCH(Q$8,'Registro de respuestas'!$A$8:$AA$8,0))="—",3)))</f>
        <v>0</v>
      </c>
      <c r="R45" s="59" t="b">
        <f>IF(INDEX('Registro de respuestas'!$A$1:$AA$48,MATCH($A45,'Registro de respuestas'!$A$1:$A$48,0),MATCH(R$8,'Registro de respuestas'!$A$8:$AA$8,0))="✔",2,IF(INDEX('Registro de respuestas'!$A$1:$AA$48,MATCH($A45,'Registro de respuestas'!$A$1:$A$48,0),MATCH(R$8,'Registro de respuestas'!$A$8:$AA$8,0))="X",0,IF(INDEX('Registro de respuestas'!$A$1:$AA$48,MATCH($A45,'Registro de respuestas'!$A$1:$A$48,0),MATCH(R$8,'Registro de respuestas'!$A$8:$AA$8,0))="—",3)))</f>
        <v>0</v>
      </c>
      <c r="S45" s="59" t="b">
        <f>IF(INDEX('Registro de respuestas'!$A$1:$AA$48,MATCH($A45,'Registro de respuestas'!$A$1:$A$48,0),MATCH(S$8,'Registro de respuestas'!$A$8:$AA$8,0))="✔",2,IF(INDEX('Registro de respuestas'!$A$1:$AA$48,MATCH($A45,'Registro de respuestas'!$A$1:$A$48,0),MATCH(S$8,'Registro de respuestas'!$A$8:$AA$8,0))="X",0,IF(INDEX('Registro de respuestas'!$A$1:$AA$48,MATCH($A45,'Registro de respuestas'!$A$1:$A$48,0),MATCH(S$8,'Registro de respuestas'!$A$8:$AA$8,0))="—",3)))</f>
        <v>0</v>
      </c>
      <c r="T45" s="59" t="b">
        <f>IF(INDEX('Registro de respuestas'!$A$1:$AA$48,MATCH($A45,'Registro de respuestas'!$A$1:$A$48,0),MATCH(T$8,'Registro de respuestas'!$A$8:$AA$8,0))="✔",2,IF(INDEX('Registro de respuestas'!$A$1:$AA$48,MATCH($A45,'Registro de respuestas'!$A$1:$A$48,0),MATCH(T$8,'Registro de respuestas'!$A$8:$AA$8,0))="X",0,IF(INDEX('Registro de respuestas'!$A$1:$AA$48,MATCH($A45,'Registro de respuestas'!$A$1:$A$48,0),MATCH(T$8,'Registro de respuestas'!$A$8:$AA$8,0))="—",3)))</f>
        <v>0</v>
      </c>
      <c r="U45" s="59" t="b">
        <f>IF(INDEX('Registro de respuestas'!$A$1:$AA$48,MATCH($A45,'Registro de respuestas'!$A$1:$A$48,0),MATCH(U$8,'Registro de respuestas'!$A$8:$AA$8,0))="✔",2,IF(INDEX('Registro de respuestas'!$A$1:$AA$48,MATCH($A45,'Registro de respuestas'!$A$1:$A$48,0),MATCH(U$8,'Registro de respuestas'!$A$8:$AA$8,0))="X",0,IF(INDEX('Registro de respuestas'!$A$1:$AA$48,MATCH($A45,'Registro de respuestas'!$A$1:$A$48,0),MATCH(U$8,'Registro de respuestas'!$A$8:$AA$8,0))="—",3)))</f>
        <v>0</v>
      </c>
      <c r="V45" s="61" t="b">
        <f>IF(INDEX('Registro de respuestas'!$A$1:$AA$48,MATCH($A45,'Registro de respuestas'!$A$1:$A$48,0),MATCH(V$8,'Registro de respuestas'!$A$8:$AA$8,0))="✔",2,IF(INDEX('Registro de respuestas'!$A$1:$AA$48,MATCH($A45,'Registro de respuestas'!$A$1:$A$48,0),MATCH(V$8,'Registro de respuestas'!$A$8:$AA$8,0))="X",0,IF(INDEX('Registro de respuestas'!$A$1:$AA$48,MATCH($A45,'Registro de respuestas'!$A$1:$A$48,0),MATCH(V$8,'Registro de respuestas'!$A$8:$AA$8,0))="—",3)))</f>
        <v>0</v>
      </c>
      <c r="W45" s="143" t="b">
        <f>IF(INDEX('Registro de respuestas'!$A$1:$AA$48,MATCH($A45,'Registro de respuestas'!$A$1:$A$48,0),MATCH(W$8,'Registro de respuestas'!$A$8:$AA$8,0))="✔",2,IF(INDEX('Registro de respuestas'!$A$1:$AA$48,MATCH($A45,'Registro de respuestas'!$A$1:$A$48,0),MATCH(W$8,'Registro de respuestas'!$A$8:$AA$8,0))="X",0,IF(INDEX('Registro de respuestas'!$A$1:$AA$48,MATCH($A45,'Registro de respuestas'!$A$1:$A$48,0),MATCH(W$8,'Registro de respuestas'!$A$8:$AA$8,0))="—",3)))</f>
        <v>0</v>
      </c>
      <c r="X45" s="59" t="b">
        <f>IF(INDEX('Registro de respuestas'!$A$1:$AA$48,MATCH($A45,'Registro de respuestas'!$A$1:$A$48,0),MATCH(X$8,'Registro de respuestas'!$A$8:$AA$8,0))="✔",2,IF(INDEX('Registro de respuestas'!$A$1:$AA$48,MATCH($A45,'Registro de respuestas'!$A$1:$A$48,0),MATCH(X$8,'Registro de respuestas'!$A$8:$AA$8,0))="X",0,IF(INDEX('Registro de respuestas'!$A$1:$AA$48,MATCH($A45,'Registro de respuestas'!$A$1:$A$48,0),MATCH(X$8,'Registro de respuestas'!$A$8:$AA$8,0))="—",3)))</f>
        <v>0</v>
      </c>
      <c r="Y45" s="59" t="b">
        <f>IF(INDEX('Registro de respuestas'!$A$1:$AA$48,MATCH($A45,'Registro de respuestas'!$A$1:$A$48,0),MATCH(Y$8,'Registro de respuestas'!$A$8:$AA$8,0))="✔",2,IF(INDEX('Registro de respuestas'!$A$1:$AA$48,MATCH($A45,'Registro de respuestas'!$A$1:$A$48,0),MATCH(Y$8,'Registro de respuestas'!$A$8:$AA$8,0))="X",0,IF(INDEX('Registro de respuestas'!$A$1:$AA$48,MATCH($A45,'Registro de respuestas'!$A$1:$A$48,0),MATCH(Y$8,'Registro de respuestas'!$A$8:$AA$8,0))="—",3)))</f>
        <v>0</v>
      </c>
      <c r="Z45" s="61" t="b">
        <f>IF(INDEX('Registro de respuestas'!$A$1:$AA$48,MATCH($A45,'Registro de respuestas'!$A$1:$A$48,0),MATCH(Z$8,'Registro de respuestas'!$A$8:$AA$8,0))="✔",2,IF(INDEX('Registro de respuestas'!$A$1:$AA$48,MATCH($A45,'Registro de respuestas'!$A$1:$A$48,0),MATCH(Z$8,'Registro de respuestas'!$A$8:$AA$8,0))="X",0,IF(INDEX('Registro de respuestas'!$A$1:$AA$48,MATCH($A45,'Registro de respuestas'!$A$1:$A$48,0),MATCH(Z$8,'Registro de respuestas'!$A$8:$AA$8,0))="—",3)))</f>
        <v>0</v>
      </c>
      <c r="AA45" s="34" t="str">
        <f>'Registro de respuestas'!AB45</f>
        <v/>
      </c>
      <c r="AB45" s="31" t="str">
        <f>'Registro de respuestas'!AC45</f>
        <v/>
      </c>
      <c r="AC45" s="34" t="str">
        <f>'Registro de respuestas'!AD45</f>
        <v/>
      </c>
    </row>
    <row r="46" spans="1:29" ht="13.4" customHeight="1" x14ac:dyDescent="0.35">
      <c r="A46" s="57">
        <v>38</v>
      </c>
      <c r="B46" s="225" t="str">
        <f>IF('Registro de respuestas'!B46="","",'Registro de respuestas'!B46)</f>
        <v/>
      </c>
      <c r="C46" s="143" t="b">
        <f>IF(INDEX('Registro de respuestas'!$A$1:$AA$48,MATCH($A46,'Registro de respuestas'!$A$1:$A$48,0),MATCH(C$8,'Registro de respuestas'!$A$8:$AA$8,0))="✔",2,IF(INDEX('Registro de respuestas'!$A$1:$AA$48,MATCH($A46,'Registro de respuestas'!$A$1:$A$48,0),MATCH(C$8,'Registro de respuestas'!$A$8:$AA$8,0))="X",0,IF(INDEX('Registro de respuestas'!$A$1:$AA$48,MATCH($A46,'Registro de respuestas'!$A$1:$A$48,0),MATCH(C$8,'Registro de respuestas'!$A$8:$AA$8,0))="—",3)))</f>
        <v>0</v>
      </c>
      <c r="D46" s="59" t="b">
        <f>IF(INDEX('Registro de respuestas'!$A$1:$AA$48,MATCH($A46,'Registro de respuestas'!$A$1:$A$48,0),MATCH(D$8,'Registro de respuestas'!$A$8:$AA$8,0))="✔",2,IF(INDEX('Registro de respuestas'!$A$1:$AA$48,MATCH($A46,'Registro de respuestas'!$A$1:$A$48,0),MATCH(D$8,'Registro de respuestas'!$A$8:$AA$8,0))="X",0,IF(INDEX('Registro de respuestas'!$A$1:$AA$48,MATCH($A46,'Registro de respuestas'!$A$1:$A$48,0),MATCH(D$8,'Registro de respuestas'!$A$8:$AA$8,0))="—",3)))</f>
        <v>0</v>
      </c>
      <c r="E46" s="59" t="b">
        <f>IF(INDEX('Registro de respuestas'!$A$1:$AA$48,MATCH($A46,'Registro de respuestas'!$A$1:$A$48,0),MATCH(E$8,'Registro de respuestas'!$A$8:$AA$8,0))="✔",2,IF(INDEX('Registro de respuestas'!$A$1:$AA$48,MATCH($A46,'Registro de respuestas'!$A$1:$A$48,0),MATCH(E$8,'Registro de respuestas'!$A$8:$AA$8,0))="X",0,IF(INDEX('Registro de respuestas'!$A$1:$AA$48,MATCH($A46,'Registro de respuestas'!$A$1:$A$48,0),MATCH(E$8,'Registro de respuestas'!$A$8:$AA$8,0))="—",3)))</f>
        <v>0</v>
      </c>
      <c r="F46" s="59" t="b">
        <f>IF(INDEX('Registro de respuestas'!$A$1:$AA$48,MATCH($A46,'Registro de respuestas'!$A$1:$A$48,0),MATCH(F$8,'Registro de respuestas'!$A$8:$AA$8,0))="✔",2,IF(INDEX('Registro de respuestas'!$A$1:$AA$48,MATCH($A46,'Registro de respuestas'!$A$1:$A$48,0),MATCH(F$8,'Registro de respuestas'!$A$8:$AA$8,0))="X",0,IF(INDEX('Registro de respuestas'!$A$1:$AA$48,MATCH($A46,'Registro de respuestas'!$A$1:$A$48,0),MATCH(F$8,'Registro de respuestas'!$A$8:$AA$8,0))="—",3)))</f>
        <v>0</v>
      </c>
      <c r="G46" s="59" t="b">
        <f>IF(INDEX('Registro de respuestas'!$A$1:$AA$48,MATCH($A46,'Registro de respuestas'!$A$1:$A$48,0),MATCH(G$8,'Registro de respuestas'!$A$8:$AA$8,0))="✔",2,IF(INDEX('Registro de respuestas'!$A$1:$AA$48,MATCH($A46,'Registro de respuestas'!$A$1:$A$48,0),MATCH(G$8,'Registro de respuestas'!$A$8:$AA$8,0))="X",0,IF(INDEX('Registro de respuestas'!$A$1:$AA$48,MATCH($A46,'Registro de respuestas'!$A$1:$A$48,0),MATCH(G$8,'Registro de respuestas'!$A$8:$AA$8,0))="—",3)))</f>
        <v>0</v>
      </c>
      <c r="H46" s="59" t="b">
        <f>IF(INDEX('Registro de respuestas'!$A$1:$AA$48,MATCH($A46,'Registro de respuestas'!$A$1:$A$48,0),MATCH(H$8,'Registro de respuestas'!$A$8:$AA$8,0))="✔",2,IF(INDEX('Registro de respuestas'!$A$1:$AA$48,MATCH($A46,'Registro de respuestas'!$A$1:$A$48,0),MATCH(H$8,'Registro de respuestas'!$A$8:$AA$8,0))="X",0,IF(INDEX('Registro de respuestas'!$A$1:$AA$48,MATCH($A46,'Registro de respuestas'!$A$1:$A$48,0),MATCH(H$8,'Registro de respuestas'!$A$8:$AA$8,0))="—",3)))</f>
        <v>0</v>
      </c>
      <c r="I46" s="59" t="b">
        <f>IF(INDEX('Registro de respuestas'!$A$1:$AA$48,MATCH($A46,'Registro de respuestas'!$A$1:$A$48,0),MATCH(I$8,'Registro de respuestas'!$A$8:$AA$8,0))="✔",2,IF(INDEX('Registro de respuestas'!$A$1:$AA$48,MATCH($A46,'Registro de respuestas'!$A$1:$A$48,0),MATCH(I$8,'Registro de respuestas'!$A$8:$AA$8,0))="X",0,IF(INDEX('Registro de respuestas'!$A$1:$AA$48,MATCH($A46,'Registro de respuestas'!$A$1:$A$48,0),MATCH(I$8,'Registro de respuestas'!$A$8:$AA$8,0))="—",3)))</f>
        <v>0</v>
      </c>
      <c r="J46" s="59" t="b">
        <f>IF(INDEX('Registro de respuestas'!$A$1:$AA$48,MATCH($A46,'Registro de respuestas'!$A$1:$A$48,0),MATCH(J$8,'Registro de respuestas'!$A$8:$AA$8,0))="✔",2,IF(INDEX('Registro de respuestas'!$A$1:$AA$48,MATCH($A46,'Registro de respuestas'!$A$1:$A$48,0),MATCH(J$8,'Registro de respuestas'!$A$8:$AA$8,0))="X",0,IF(INDEX('Registro de respuestas'!$A$1:$AA$48,MATCH($A46,'Registro de respuestas'!$A$1:$A$48,0),MATCH(J$8,'Registro de respuestas'!$A$8:$AA$8,0))="—",3)))</f>
        <v>0</v>
      </c>
      <c r="K46" s="59" t="b">
        <f>IF(INDEX('Registro de respuestas'!$A$1:$AA$48,MATCH($A46,'Registro de respuestas'!$A$1:$A$48,0),MATCH(K$8,'Registro de respuestas'!$A$8:$AA$8,0))="✔",2,IF(INDEX('Registro de respuestas'!$A$1:$AA$48,MATCH($A46,'Registro de respuestas'!$A$1:$A$48,0),MATCH(K$8,'Registro de respuestas'!$A$8:$AA$8,0))="X",0,IF(INDEX('Registro de respuestas'!$A$1:$AA$48,MATCH($A46,'Registro de respuestas'!$A$1:$A$48,0),MATCH(K$8,'Registro de respuestas'!$A$8:$AA$8,0))="—",3)))</f>
        <v>0</v>
      </c>
      <c r="L46" s="59" t="b">
        <f>IF(INDEX('Registro de respuestas'!$A$1:$AA$48,MATCH($A46,'Registro de respuestas'!$A$1:$A$48,0),MATCH(L$8,'Registro de respuestas'!$A$8:$AA$8,0))="✔",2,IF(INDEX('Registro de respuestas'!$A$1:$AA$48,MATCH($A46,'Registro de respuestas'!$A$1:$A$48,0),MATCH(L$8,'Registro de respuestas'!$A$8:$AA$8,0))="X",0,IF(INDEX('Registro de respuestas'!$A$1:$AA$48,MATCH($A46,'Registro de respuestas'!$A$1:$A$48,0),MATCH(L$8,'Registro de respuestas'!$A$8:$AA$8,0))="—",3)))</f>
        <v>0</v>
      </c>
      <c r="M46" s="59" t="b">
        <f>IF(INDEX('Registro de respuestas'!$A$1:$AA$48,MATCH($A46,'Registro de respuestas'!$A$1:$A$48,0),MATCH(M$8,'Registro de respuestas'!$A$8:$AA$8,0))="✔",2,IF(INDEX('Registro de respuestas'!$A$1:$AA$48,MATCH($A46,'Registro de respuestas'!$A$1:$A$48,0),MATCH(M$8,'Registro de respuestas'!$A$8:$AA$8,0))="X",0,IF(INDEX('Registro de respuestas'!$A$1:$AA$48,MATCH($A46,'Registro de respuestas'!$A$1:$A$48,0),MATCH(M$8,'Registro de respuestas'!$A$8:$AA$8,0))="—",3)))</f>
        <v>0</v>
      </c>
      <c r="N46" s="59" t="b">
        <f>IF(INDEX('Registro de respuestas'!$A$1:$AA$48,MATCH($A46,'Registro de respuestas'!$A$1:$A$48,0),MATCH(N$8,'Registro de respuestas'!$A$8:$AA$8,0))="✔",2,IF(INDEX('Registro de respuestas'!$A$1:$AA$48,MATCH($A46,'Registro de respuestas'!$A$1:$A$48,0),MATCH(N$8,'Registro de respuestas'!$A$8:$AA$8,0))="X",0,IF(INDEX('Registro de respuestas'!$A$1:$AA$48,MATCH($A46,'Registro de respuestas'!$A$1:$A$48,0),MATCH(N$8,'Registro de respuestas'!$A$8:$AA$8,0))="—",3)))</f>
        <v>0</v>
      </c>
      <c r="O46" s="59" t="b">
        <f>IF(INDEX('Registro de respuestas'!$A$1:$AA$48,MATCH($A46,'Registro de respuestas'!$A$1:$A$48,0),MATCH(O$8,'Registro de respuestas'!$A$8:$AA$8,0))="✔",2,IF(INDEX('Registro de respuestas'!$A$1:$AA$48,MATCH($A46,'Registro de respuestas'!$A$1:$A$48,0),MATCH(O$8,'Registro de respuestas'!$A$8:$AA$8,0))="X",0,IF(INDEX('Registro de respuestas'!$A$1:$AA$48,MATCH($A46,'Registro de respuestas'!$A$1:$A$48,0),MATCH(O$8,'Registro de respuestas'!$A$8:$AA$8,0))="—",3)))</f>
        <v>0</v>
      </c>
      <c r="P46" s="140" t="b">
        <f>IF(INDEX('Registro de respuestas'!$A$1:$AA$48,MATCH($A46,'Registro de respuestas'!$A$1:$A$48,0),MATCH(P$8,'Registro de respuestas'!$A$8:$AA$8,0))="✔",2,IF(INDEX('Registro de respuestas'!$A$1:$AA$48,MATCH($A46,'Registro de respuestas'!$A$1:$A$48,0),MATCH(P$8,'Registro de respuestas'!$A$8:$AA$8,0))="X",0,IF(INDEX('Registro de respuestas'!$A$1:$AA$48,MATCH($A46,'Registro de respuestas'!$A$1:$A$48,0),MATCH(P$8,'Registro de respuestas'!$A$8:$AA$8,0))="—",3)))</f>
        <v>0</v>
      </c>
      <c r="Q46" s="60" t="b">
        <f>IF(INDEX('Registro de respuestas'!$A$1:$AA$48,MATCH($A46,'Registro de respuestas'!$A$1:$A$48,0),MATCH(Q$8,'Registro de respuestas'!$A$8:$AA$8,0))="✔",2,IF(INDEX('Registro de respuestas'!$A$1:$AA$48,MATCH($A46,'Registro de respuestas'!$A$1:$A$48,0),MATCH(Q$8,'Registro de respuestas'!$A$8:$AA$8,0))="X",0,IF(INDEX('Registro de respuestas'!$A$1:$AA$48,MATCH($A46,'Registro de respuestas'!$A$1:$A$48,0),MATCH(Q$8,'Registro de respuestas'!$A$8:$AA$8,0))="—",3)))</f>
        <v>0</v>
      </c>
      <c r="R46" s="59" t="b">
        <f>IF(INDEX('Registro de respuestas'!$A$1:$AA$48,MATCH($A46,'Registro de respuestas'!$A$1:$A$48,0),MATCH(R$8,'Registro de respuestas'!$A$8:$AA$8,0))="✔",2,IF(INDEX('Registro de respuestas'!$A$1:$AA$48,MATCH($A46,'Registro de respuestas'!$A$1:$A$48,0),MATCH(R$8,'Registro de respuestas'!$A$8:$AA$8,0))="X",0,IF(INDEX('Registro de respuestas'!$A$1:$AA$48,MATCH($A46,'Registro de respuestas'!$A$1:$A$48,0),MATCH(R$8,'Registro de respuestas'!$A$8:$AA$8,0))="—",3)))</f>
        <v>0</v>
      </c>
      <c r="S46" s="59" t="b">
        <f>IF(INDEX('Registro de respuestas'!$A$1:$AA$48,MATCH($A46,'Registro de respuestas'!$A$1:$A$48,0),MATCH(S$8,'Registro de respuestas'!$A$8:$AA$8,0))="✔",2,IF(INDEX('Registro de respuestas'!$A$1:$AA$48,MATCH($A46,'Registro de respuestas'!$A$1:$A$48,0),MATCH(S$8,'Registro de respuestas'!$A$8:$AA$8,0))="X",0,IF(INDEX('Registro de respuestas'!$A$1:$AA$48,MATCH($A46,'Registro de respuestas'!$A$1:$A$48,0),MATCH(S$8,'Registro de respuestas'!$A$8:$AA$8,0))="—",3)))</f>
        <v>0</v>
      </c>
      <c r="T46" s="59" t="b">
        <f>IF(INDEX('Registro de respuestas'!$A$1:$AA$48,MATCH($A46,'Registro de respuestas'!$A$1:$A$48,0),MATCH(T$8,'Registro de respuestas'!$A$8:$AA$8,0))="✔",2,IF(INDEX('Registro de respuestas'!$A$1:$AA$48,MATCH($A46,'Registro de respuestas'!$A$1:$A$48,0),MATCH(T$8,'Registro de respuestas'!$A$8:$AA$8,0))="X",0,IF(INDEX('Registro de respuestas'!$A$1:$AA$48,MATCH($A46,'Registro de respuestas'!$A$1:$A$48,0),MATCH(T$8,'Registro de respuestas'!$A$8:$AA$8,0))="—",3)))</f>
        <v>0</v>
      </c>
      <c r="U46" s="59" t="b">
        <f>IF(INDEX('Registro de respuestas'!$A$1:$AA$48,MATCH($A46,'Registro de respuestas'!$A$1:$A$48,0),MATCH(U$8,'Registro de respuestas'!$A$8:$AA$8,0))="✔",2,IF(INDEX('Registro de respuestas'!$A$1:$AA$48,MATCH($A46,'Registro de respuestas'!$A$1:$A$48,0),MATCH(U$8,'Registro de respuestas'!$A$8:$AA$8,0))="X",0,IF(INDEX('Registro de respuestas'!$A$1:$AA$48,MATCH($A46,'Registro de respuestas'!$A$1:$A$48,0),MATCH(U$8,'Registro de respuestas'!$A$8:$AA$8,0))="—",3)))</f>
        <v>0</v>
      </c>
      <c r="V46" s="61" t="b">
        <f>IF(INDEX('Registro de respuestas'!$A$1:$AA$48,MATCH($A46,'Registro de respuestas'!$A$1:$A$48,0),MATCH(V$8,'Registro de respuestas'!$A$8:$AA$8,0))="✔",2,IF(INDEX('Registro de respuestas'!$A$1:$AA$48,MATCH($A46,'Registro de respuestas'!$A$1:$A$48,0),MATCH(V$8,'Registro de respuestas'!$A$8:$AA$8,0))="X",0,IF(INDEX('Registro de respuestas'!$A$1:$AA$48,MATCH($A46,'Registro de respuestas'!$A$1:$A$48,0),MATCH(V$8,'Registro de respuestas'!$A$8:$AA$8,0))="—",3)))</f>
        <v>0</v>
      </c>
      <c r="W46" s="143" t="b">
        <f>IF(INDEX('Registro de respuestas'!$A$1:$AA$48,MATCH($A46,'Registro de respuestas'!$A$1:$A$48,0),MATCH(W$8,'Registro de respuestas'!$A$8:$AA$8,0))="✔",2,IF(INDEX('Registro de respuestas'!$A$1:$AA$48,MATCH($A46,'Registro de respuestas'!$A$1:$A$48,0),MATCH(W$8,'Registro de respuestas'!$A$8:$AA$8,0))="X",0,IF(INDEX('Registro de respuestas'!$A$1:$AA$48,MATCH($A46,'Registro de respuestas'!$A$1:$A$48,0),MATCH(W$8,'Registro de respuestas'!$A$8:$AA$8,0))="—",3)))</f>
        <v>0</v>
      </c>
      <c r="X46" s="59" t="b">
        <f>IF(INDEX('Registro de respuestas'!$A$1:$AA$48,MATCH($A46,'Registro de respuestas'!$A$1:$A$48,0),MATCH(X$8,'Registro de respuestas'!$A$8:$AA$8,0))="✔",2,IF(INDEX('Registro de respuestas'!$A$1:$AA$48,MATCH($A46,'Registro de respuestas'!$A$1:$A$48,0),MATCH(X$8,'Registro de respuestas'!$A$8:$AA$8,0))="X",0,IF(INDEX('Registro de respuestas'!$A$1:$AA$48,MATCH($A46,'Registro de respuestas'!$A$1:$A$48,0),MATCH(X$8,'Registro de respuestas'!$A$8:$AA$8,0))="—",3)))</f>
        <v>0</v>
      </c>
      <c r="Y46" s="59" t="b">
        <f>IF(INDEX('Registro de respuestas'!$A$1:$AA$48,MATCH($A46,'Registro de respuestas'!$A$1:$A$48,0),MATCH(Y$8,'Registro de respuestas'!$A$8:$AA$8,0))="✔",2,IF(INDEX('Registro de respuestas'!$A$1:$AA$48,MATCH($A46,'Registro de respuestas'!$A$1:$A$48,0),MATCH(Y$8,'Registro de respuestas'!$A$8:$AA$8,0))="X",0,IF(INDEX('Registro de respuestas'!$A$1:$AA$48,MATCH($A46,'Registro de respuestas'!$A$1:$A$48,0),MATCH(Y$8,'Registro de respuestas'!$A$8:$AA$8,0))="—",3)))</f>
        <v>0</v>
      </c>
      <c r="Z46" s="61" t="b">
        <f>IF(INDEX('Registro de respuestas'!$A$1:$AA$48,MATCH($A46,'Registro de respuestas'!$A$1:$A$48,0),MATCH(Z$8,'Registro de respuestas'!$A$8:$AA$8,0))="✔",2,IF(INDEX('Registro de respuestas'!$A$1:$AA$48,MATCH($A46,'Registro de respuestas'!$A$1:$A$48,0),MATCH(Z$8,'Registro de respuestas'!$A$8:$AA$8,0))="X",0,IF(INDEX('Registro de respuestas'!$A$1:$AA$48,MATCH($A46,'Registro de respuestas'!$A$1:$A$48,0),MATCH(Z$8,'Registro de respuestas'!$A$8:$AA$8,0))="—",3)))</f>
        <v>0</v>
      </c>
      <c r="AA46" s="34" t="str">
        <f>'Registro de respuestas'!AB46</f>
        <v/>
      </c>
      <c r="AB46" s="31" t="str">
        <f>'Registro de respuestas'!AC46</f>
        <v/>
      </c>
      <c r="AC46" s="34" t="str">
        <f>'Registro de respuestas'!AD46</f>
        <v/>
      </c>
    </row>
    <row r="47" spans="1:29" ht="13.4" customHeight="1" x14ac:dyDescent="0.35">
      <c r="A47" s="57">
        <v>39</v>
      </c>
      <c r="B47" s="225" t="str">
        <f>IF('Registro de respuestas'!B47="","",'Registro de respuestas'!B47)</f>
        <v/>
      </c>
      <c r="C47" s="143" t="b">
        <f>IF(INDEX('Registro de respuestas'!$A$1:$AA$48,MATCH($A47,'Registro de respuestas'!$A$1:$A$48,0),MATCH(C$8,'Registro de respuestas'!$A$8:$AA$8,0))="✔",2,IF(INDEX('Registro de respuestas'!$A$1:$AA$48,MATCH($A47,'Registro de respuestas'!$A$1:$A$48,0),MATCH(C$8,'Registro de respuestas'!$A$8:$AA$8,0))="X",0,IF(INDEX('Registro de respuestas'!$A$1:$AA$48,MATCH($A47,'Registro de respuestas'!$A$1:$A$48,0),MATCH(C$8,'Registro de respuestas'!$A$8:$AA$8,0))="—",3)))</f>
        <v>0</v>
      </c>
      <c r="D47" s="59" t="b">
        <f>IF(INDEX('Registro de respuestas'!$A$1:$AA$48,MATCH($A47,'Registro de respuestas'!$A$1:$A$48,0),MATCH(D$8,'Registro de respuestas'!$A$8:$AA$8,0))="✔",2,IF(INDEX('Registro de respuestas'!$A$1:$AA$48,MATCH($A47,'Registro de respuestas'!$A$1:$A$48,0),MATCH(D$8,'Registro de respuestas'!$A$8:$AA$8,0))="X",0,IF(INDEX('Registro de respuestas'!$A$1:$AA$48,MATCH($A47,'Registro de respuestas'!$A$1:$A$48,0),MATCH(D$8,'Registro de respuestas'!$A$8:$AA$8,0))="—",3)))</f>
        <v>0</v>
      </c>
      <c r="E47" s="59" t="b">
        <f>IF(INDEX('Registro de respuestas'!$A$1:$AA$48,MATCH($A47,'Registro de respuestas'!$A$1:$A$48,0),MATCH(E$8,'Registro de respuestas'!$A$8:$AA$8,0))="✔",2,IF(INDEX('Registro de respuestas'!$A$1:$AA$48,MATCH($A47,'Registro de respuestas'!$A$1:$A$48,0),MATCH(E$8,'Registro de respuestas'!$A$8:$AA$8,0))="X",0,IF(INDEX('Registro de respuestas'!$A$1:$AA$48,MATCH($A47,'Registro de respuestas'!$A$1:$A$48,0),MATCH(E$8,'Registro de respuestas'!$A$8:$AA$8,0))="—",3)))</f>
        <v>0</v>
      </c>
      <c r="F47" s="59" t="b">
        <f>IF(INDEX('Registro de respuestas'!$A$1:$AA$48,MATCH($A47,'Registro de respuestas'!$A$1:$A$48,0),MATCH(F$8,'Registro de respuestas'!$A$8:$AA$8,0))="✔",2,IF(INDEX('Registro de respuestas'!$A$1:$AA$48,MATCH($A47,'Registro de respuestas'!$A$1:$A$48,0),MATCH(F$8,'Registro de respuestas'!$A$8:$AA$8,0))="X",0,IF(INDEX('Registro de respuestas'!$A$1:$AA$48,MATCH($A47,'Registro de respuestas'!$A$1:$A$48,0),MATCH(F$8,'Registro de respuestas'!$A$8:$AA$8,0))="—",3)))</f>
        <v>0</v>
      </c>
      <c r="G47" s="59" t="b">
        <f>IF(INDEX('Registro de respuestas'!$A$1:$AA$48,MATCH($A47,'Registro de respuestas'!$A$1:$A$48,0),MATCH(G$8,'Registro de respuestas'!$A$8:$AA$8,0))="✔",2,IF(INDEX('Registro de respuestas'!$A$1:$AA$48,MATCH($A47,'Registro de respuestas'!$A$1:$A$48,0),MATCH(G$8,'Registro de respuestas'!$A$8:$AA$8,0))="X",0,IF(INDEX('Registro de respuestas'!$A$1:$AA$48,MATCH($A47,'Registro de respuestas'!$A$1:$A$48,0),MATCH(G$8,'Registro de respuestas'!$A$8:$AA$8,0))="—",3)))</f>
        <v>0</v>
      </c>
      <c r="H47" s="59" t="b">
        <f>IF(INDEX('Registro de respuestas'!$A$1:$AA$48,MATCH($A47,'Registro de respuestas'!$A$1:$A$48,0),MATCH(H$8,'Registro de respuestas'!$A$8:$AA$8,0))="✔",2,IF(INDEX('Registro de respuestas'!$A$1:$AA$48,MATCH($A47,'Registro de respuestas'!$A$1:$A$48,0),MATCH(H$8,'Registro de respuestas'!$A$8:$AA$8,0))="X",0,IF(INDEX('Registro de respuestas'!$A$1:$AA$48,MATCH($A47,'Registro de respuestas'!$A$1:$A$48,0),MATCH(H$8,'Registro de respuestas'!$A$8:$AA$8,0))="—",3)))</f>
        <v>0</v>
      </c>
      <c r="I47" s="59" t="b">
        <f>IF(INDEX('Registro de respuestas'!$A$1:$AA$48,MATCH($A47,'Registro de respuestas'!$A$1:$A$48,0),MATCH(I$8,'Registro de respuestas'!$A$8:$AA$8,0))="✔",2,IF(INDEX('Registro de respuestas'!$A$1:$AA$48,MATCH($A47,'Registro de respuestas'!$A$1:$A$48,0),MATCH(I$8,'Registro de respuestas'!$A$8:$AA$8,0))="X",0,IF(INDEX('Registro de respuestas'!$A$1:$AA$48,MATCH($A47,'Registro de respuestas'!$A$1:$A$48,0),MATCH(I$8,'Registro de respuestas'!$A$8:$AA$8,0))="—",3)))</f>
        <v>0</v>
      </c>
      <c r="J47" s="59" t="b">
        <f>IF(INDEX('Registro de respuestas'!$A$1:$AA$48,MATCH($A47,'Registro de respuestas'!$A$1:$A$48,0),MATCH(J$8,'Registro de respuestas'!$A$8:$AA$8,0))="✔",2,IF(INDEX('Registro de respuestas'!$A$1:$AA$48,MATCH($A47,'Registro de respuestas'!$A$1:$A$48,0),MATCH(J$8,'Registro de respuestas'!$A$8:$AA$8,0))="X",0,IF(INDEX('Registro de respuestas'!$A$1:$AA$48,MATCH($A47,'Registro de respuestas'!$A$1:$A$48,0),MATCH(J$8,'Registro de respuestas'!$A$8:$AA$8,0))="—",3)))</f>
        <v>0</v>
      </c>
      <c r="K47" s="59" t="b">
        <f>IF(INDEX('Registro de respuestas'!$A$1:$AA$48,MATCH($A47,'Registro de respuestas'!$A$1:$A$48,0),MATCH(K$8,'Registro de respuestas'!$A$8:$AA$8,0))="✔",2,IF(INDEX('Registro de respuestas'!$A$1:$AA$48,MATCH($A47,'Registro de respuestas'!$A$1:$A$48,0),MATCH(K$8,'Registro de respuestas'!$A$8:$AA$8,0))="X",0,IF(INDEX('Registro de respuestas'!$A$1:$AA$48,MATCH($A47,'Registro de respuestas'!$A$1:$A$48,0),MATCH(K$8,'Registro de respuestas'!$A$8:$AA$8,0))="—",3)))</f>
        <v>0</v>
      </c>
      <c r="L47" s="59" t="b">
        <f>IF(INDEX('Registro de respuestas'!$A$1:$AA$48,MATCH($A47,'Registro de respuestas'!$A$1:$A$48,0),MATCH(L$8,'Registro de respuestas'!$A$8:$AA$8,0))="✔",2,IF(INDEX('Registro de respuestas'!$A$1:$AA$48,MATCH($A47,'Registro de respuestas'!$A$1:$A$48,0),MATCH(L$8,'Registro de respuestas'!$A$8:$AA$8,0))="X",0,IF(INDEX('Registro de respuestas'!$A$1:$AA$48,MATCH($A47,'Registro de respuestas'!$A$1:$A$48,0),MATCH(L$8,'Registro de respuestas'!$A$8:$AA$8,0))="—",3)))</f>
        <v>0</v>
      </c>
      <c r="M47" s="59" t="b">
        <f>IF(INDEX('Registro de respuestas'!$A$1:$AA$48,MATCH($A47,'Registro de respuestas'!$A$1:$A$48,0),MATCH(M$8,'Registro de respuestas'!$A$8:$AA$8,0))="✔",2,IF(INDEX('Registro de respuestas'!$A$1:$AA$48,MATCH($A47,'Registro de respuestas'!$A$1:$A$48,0),MATCH(M$8,'Registro de respuestas'!$A$8:$AA$8,0))="X",0,IF(INDEX('Registro de respuestas'!$A$1:$AA$48,MATCH($A47,'Registro de respuestas'!$A$1:$A$48,0),MATCH(M$8,'Registro de respuestas'!$A$8:$AA$8,0))="—",3)))</f>
        <v>0</v>
      </c>
      <c r="N47" s="59" t="b">
        <f>IF(INDEX('Registro de respuestas'!$A$1:$AA$48,MATCH($A47,'Registro de respuestas'!$A$1:$A$48,0),MATCH(N$8,'Registro de respuestas'!$A$8:$AA$8,0))="✔",2,IF(INDEX('Registro de respuestas'!$A$1:$AA$48,MATCH($A47,'Registro de respuestas'!$A$1:$A$48,0),MATCH(N$8,'Registro de respuestas'!$A$8:$AA$8,0))="X",0,IF(INDEX('Registro de respuestas'!$A$1:$AA$48,MATCH($A47,'Registro de respuestas'!$A$1:$A$48,0),MATCH(N$8,'Registro de respuestas'!$A$8:$AA$8,0))="—",3)))</f>
        <v>0</v>
      </c>
      <c r="O47" s="59" t="b">
        <f>IF(INDEX('Registro de respuestas'!$A$1:$AA$48,MATCH($A47,'Registro de respuestas'!$A$1:$A$48,0),MATCH(O$8,'Registro de respuestas'!$A$8:$AA$8,0))="✔",2,IF(INDEX('Registro de respuestas'!$A$1:$AA$48,MATCH($A47,'Registro de respuestas'!$A$1:$A$48,0),MATCH(O$8,'Registro de respuestas'!$A$8:$AA$8,0))="X",0,IF(INDEX('Registro de respuestas'!$A$1:$AA$48,MATCH($A47,'Registro de respuestas'!$A$1:$A$48,0),MATCH(O$8,'Registro de respuestas'!$A$8:$AA$8,0))="—",3)))</f>
        <v>0</v>
      </c>
      <c r="P47" s="140" t="b">
        <f>IF(INDEX('Registro de respuestas'!$A$1:$AA$48,MATCH($A47,'Registro de respuestas'!$A$1:$A$48,0),MATCH(P$8,'Registro de respuestas'!$A$8:$AA$8,0))="✔",2,IF(INDEX('Registro de respuestas'!$A$1:$AA$48,MATCH($A47,'Registro de respuestas'!$A$1:$A$48,0),MATCH(P$8,'Registro de respuestas'!$A$8:$AA$8,0))="X",0,IF(INDEX('Registro de respuestas'!$A$1:$AA$48,MATCH($A47,'Registro de respuestas'!$A$1:$A$48,0),MATCH(P$8,'Registro de respuestas'!$A$8:$AA$8,0))="—",3)))</f>
        <v>0</v>
      </c>
      <c r="Q47" s="60" t="b">
        <f>IF(INDEX('Registro de respuestas'!$A$1:$AA$48,MATCH($A47,'Registro de respuestas'!$A$1:$A$48,0),MATCH(Q$8,'Registro de respuestas'!$A$8:$AA$8,0))="✔",2,IF(INDEX('Registro de respuestas'!$A$1:$AA$48,MATCH($A47,'Registro de respuestas'!$A$1:$A$48,0),MATCH(Q$8,'Registro de respuestas'!$A$8:$AA$8,0))="X",0,IF(INDEX('Registro de respuestas'!$A$1:$AA$48,MATCH($A47,'Registro de respuestas'!$A$1:$A$48,0),MATCH(Q$8,'Registro de respuestas'!$A$8:$AA$8,0))="—",3)))</f>
        <v>0</v>
      </c>
      <c r="R47" s="59" t="b">
        <f>IF(INDEX('Registro de respuestas'!$A$1:$AA$48,MATCH($A47,'Registro de respuestas'!$A$1:$A$48,0),MATCH(R$8,'Registro de respuestas'!$A$8:$AA$8,0))="✔",2,IF(INDEX('Registro de respuestas'!$A$1:$AA$48,MATCH($A47,'Registro de respuestas'!$A$1:$A$48,0),MATCH(R$8,'Registro de respuestas'!$A$8:$AA$8,0))="X",0,IF(INDEX('Registro de respuestas'!$A$1:$AA$48,MATCH($A47,'Registro de respuestas'!$A$1:$A$48,0),MATCH(R$8,'Registro de respuestas'!$A$8:$AA$8,0))="—",3)))</f>
        <v>0</v>
      </c>
      <c r="S47" s="59" t="b">
        <f>IF(INDEX('Registro de respuestas'!$A$1:$AA$48,MATCH($A47,'Registro de respuestas'!$A$1:$A$48,0),MATCH(S$8,'Registro de respuestas'!$A$8:$AA$8,0))="✔",2,IF(INDEX('Registro de respuestas'!$A$1:$AA$48,MATCH($A47,'Registro de respuestas'!$A$1:$A$48,0),MATCH(S$8,'Registro de respuestas'!$A$8:$AA$8,0))="X",0,IF(INDEX('Registro de respuestas'!$A$1:$AA$48,MATCH($A47,'Registro de respuestas'!$A$1:$A$48,0),MATCH(S$8,'Registro de respuestas'!$A$8:$AA$8,0))="—",3)))</f>
        <v>0</v>
      </c>
      <c r="T47" s="59" t="b">
        <f>IF(INDEX('Registro de respuestas'!$A$1:$AA$48,MATCH($A47,'Registro de respuestas'!$A$1:$A$48,0),MATCH(T$8,'Registro de respuestas'!$A$8:$AA$8,0))="✔",2,IF(INDEX('Registro de respuestas'!$A$1:$AA$48,MATCH($A47,'Registro de respuestas'!$A$1:$A$48,0),MATCH(T$8,'Registro de respuestas'!$A$8:$AA$8,0))="X",0,IF(INDEX('Registro de respuestas'!$A$1:$AA$48,MATCH($A47,'Registro de respuestas'!$A$1:$A$48,0),MATCH(T$8,'Registro de respuestas'!$A$8:$AA$8,0))="—",3)))</f>
        <v>0</v>
      </c>
      <c r="U47" s="59" t="b">
        <f>IF(INDEX('Registro de respuestas'!$A$1:$AA$48,MATCH($A47,'Registro de respuestas'!$A$1:$A$48,0),MATCH(U$8,'Registro de respuestas'!$A$8:$AA$8,0))="✔",2,IF(INDEX('Registro de respuestas'!$A$1:$AA$48,MATCH($A47,'Registro de respuestas'!$A$1:$A$48,0),MATCH(U$8,'Registro de respuestas'!$A$8:$AA$8,0))="X",0,IF(INDEX('Registro de respuestas'!$A$1:$AA$48,MATCH($A47,'Registro de respuestas'!$A$1:$A$48,0),MATCH(U$8,'Registro de respuestas'!$A$8:$AA$8,0))="—",3)))</f>
        <v>0</v>
      </c>
      <c r="V47" s="61" t="b">
        <f>IF(INDEX('Registro de respuestas'!$A$1:$AA$48,MATCH($A47,'Registro de respuestas'!$A$1:$A$48,0),MATCH(V$8,'Registro de respuestas'!$A$8:$AA$8,0))="✔",2,IF(INDEX('Registro de respuestas'!$A$1:$AA$48,MATCH($A47,'Registro de respuestas'!$A$1:$A$48,0),MATCH(V$8,'Registro de respuestas'!$A$8:$AA$8,0))="X",0,IF(INDEX('Registro de respuestas'!$A$1:$AA$48,MATCH($A47,'Registro de respuestas'!$A$1:$A$48,0),MATCH(V$8,'Registro de respuestas'!$A$8:$AA$8,0))="—",3)))</f>
        <v>0</v>
      </c>
      <c r="W47" s="143" t="b">
        <f>IF(INDEX('Registro de respuestas'!$A$1:$AA$48,MATCH($A47,'Registro de respuestas'!$A$1:$A$48,0),MATCH(W$8,'Registro de respuestas'!$A$8:$AA$8,0))="✔",2,IF(INDEX('Registro de respuestas'!$A$1:$AA$48,MATCH($A47,'Registro de respuestas'!$A$1:$A$48,0),MATCH(W$8,'Registro de respuestas'!$A$8:$AA$8,0))="X",0,IF(INDEX('Registro de respuestas'!$A$1:$AA$48,MATCH($A47,'Registro de respuestas'!$A$1:$A$48,0),MATCH(W$8,'Registro de respuestas'!$A$8:$AA$8,0))="—",3)))</f>
        <v>0</v>
      </c>
      <c r="X47" s="59" t="b">
        <f>IF(INDEX('Registro de respuestas'!$A$1:$AA$48,MATCH($A47,'Registro de respuestas'!$A$1:$A$48,0),MATCH(X$8,'Registro de respuestas'!$A$8:$AA$8,0))="✔",2,IF(INDEX('Registro de respuestas'!$A$1:$AA$48,MATCH($A47,'Registro de respuestas'!$A$1:$A$48,0),MATCH(X$8,'Registro de respuestas'!$A$8:$AA$8,0))="X",0,IF(INDEX('Registro de respuestas'!$A$1:$AA$48,MATCH($A47,'Registro de respuestas'!$A$1:$A$48,0),MATCH(X$8,'Registro de respuestas'!$A$8:$AA$8,0))="—",3)))</f>
        <v>0</v>
      </c>
      <c r="Y47" s="59" t="b">
        <f>IF(INDEX('Registro de respuestas'!$A$1:$AA$48,MATCH($A47,'Registro de respuestas'!$A$1:$A$48,0),MATCH(Y$8,'Registro de respuestas'!$A$8:$AA$8,0))="✔",2,IF(INDEX('Registro de respuestas'!$A$1:$AA$48,MATCH($A47,'Registro de respuestas'!$A$1:$A$48,0),MATCH(Y$8,'Registro de respuestas'!$A$8:$AA$8,0))="X",0,IF(INDEX('Registro de respuestas'!$A$1:$AA$48,MATCH($A47,'Registro de respuestas'!$A$1:$A$48,0),MATCH(Y$8,'Registro de respuestas'!$A$8:$AA$8,0))="—",3)))</f>
        <v>0</v>
      </c>
      <c r="Z47" s="61" t="b">
        <f>IF(INDEX('Registro de respuestas'!$A$1:$AA$48,MATCH($A47,'Registro de respuestas'!$A$1:$A$48,0),MATCH(Z$8,'Registro de respuestas'!$A$8:$AA$8,0))="✔",2,IF(INDEX('Registro de respuestas'!$A$1:$AA$48,MATCH($A47,'Registro de respuestas'!$A$1:$A$48,0),MATCH(Z$8,'Registro de respuestas'!$A$8:$AA$8,0))="X",0,IF(INDEX('Registro de respuestas'!$A$1:$AA$48,MATCH($A47,'Registro de respuestas'!$A$1:$A$48,0),MATCH(Z$8,'Registro de respuestas'!$A$8:$AA$8,0))="—",3)))</f>
        <v>0</v>
      </c>
      <c r="AA47" s="34" t="str">
        <f>'Registro de respuestas'!AB47</f>
        <v/>
      </c>
      <c r="AB47" s="31" t="str">
        <f>'Registro de respuestas'!AC47</f>
        <v/>
      </c>
      <c r="AC47" s="34" t="str">
        <f>'Registro de respuestas'!AD47</f>
        <v/>
      </c>
    </row>
    <row r="48" spans="1:29" ht="13.4" customHeight="1" thickBot="1" x14ac:dyDescent="0.4">
      <c r="A48" s="58">
        <v>40</v>
      </c>
      <c r="B48" s="226" t="str">
        <f>IF('Registro de respuestas'!B48="","",'Registro de respuestas'!B48)</f>
        <v/>
      </c>
      <c r="C48" s="144" t="b">
        <f>IF(INDEX('Registro de respuestas'!$A$1:$AA$48,MATCH($A48,'Registro de respuestas'!$A$1:$A$48,0),MATCH(C$8,'Registro de respuestas'!$A$8:$AA$8,0))="✔",2,IF(INDEX('Registro de respuestas'!$A$1:$AA$48,MATCH($A48,'Registro de respuestas'!$A$1:$A$48,0),MATCH(C$8,'Registro de respuestas'!$A$8:$AA$8,0))="X",0,IF(INDEX('Registro de respuestas'!$A$1:$AA$48,MATCH($A48,'Registro de respuestas'!$A$1:$A$48,0),MATCH(C$8,'Registro de respuestas'!$A$8:$AA$8,0))="—",3)))</f>
        <v>0</v>
      </c>
      <c r="D48" s="63" t="b">
        <f>IF(INDEX('Registro de respuestas'!$A$1:$AA$48,MATCH($A48,'Registro de respuestas'!$A$1:$A$48,0),MATCH(D$8,'Registro de respuestas'!$A$8:$AA$8,0))="✔",2,IF(INDEX('Registro de respuestas'!$A$1:$AA$48,MATCH($A48,'Registro de respuestas'!$A$1:$A$48,0),MATCH(D$8,'Registro de respuestas'!$A$8:$AA$8,0))="X",0,IF(INDEX('Registro de respuestas'!$A$1:$AA$48,MATCH($A48,'Registro de respuestas'!$A$1:$A$48,0),MATCH(D$8,'Registro de respuestas'!$A$8:$AA$8,0))="—",3)))</f>
        <v>0</v>
      </c>
      <c r="E48" s="63" t="b">
        <f>IF(INDEX('Registro de respuestas'!$A$1:$AA$48,MATCH($A48,'Registro de respuestas'!$A$1:$A$48,0),MATCH(E$8,'Registro de respuestas'!$A$8:$AA$8,0))="✔",2,IF(INDEX('Registro de respuestas'!$A$1:$AA$48,MATCH($A48,'Registro de respuestas'!$A$1:$A$48,0),MATCH(E$8,'Registro de respuestas'!$A$8:$AA$8,0))="X",0,IF(INDEX('Registro de respuestas'!$A$1:$AA$48,MATCH($A48,'Registro de respuestas'!$A$1:$A$48,0),MATCH(E$8,'Registro de respuestas'!$A$8:$AA$8,0))="—",3)))</f>
        <v>0</v>
      </c>
      <c r="F48" s="63" t="b">
        <f>IF(INDEX('Registro de respuestas'!$A$1:$AA$48,MATCH($A48,'Registro de respuestas'!$A$1:$A$48,0),MATCH(F$8,'Registro de respuestas'!$A$8:$AA$8,0))="✔",2,IF(INDEX('Registro de respuestas'!$A$1:$AA$48,MATCH($A48,'Registro de respuestas'!$A$1:$A$48,0),MATCH(F$8,'Registro de respuestas'!$A$8:$AA$8,0))="X",0,IF(INDEX('Registro de respuestas'!$A$1:$AA$48,MATCH($A48,'Registro de respuestas'!$A$1:$A$48,0),MATCH(F$8,'Registro de respuestas'!$A$8:$AA$8,0))="—",3)))</f>
        <v>0</v>
      </c>
      <c r="G48" s="63" t="b">
        <f>IF(INDEX('Registro de respuestas'!$A$1:$AA$48,MATCH($A48,'Registro de respuestas'!$A$1:$A$48,0),MATCH(G$8,'Registro de respuestas'!$A$8:$AA$8,0))="✔",2,IF(INDEX('Registro de respuestas'!$A$1:$AA$48,MATCH($A48,'Registro de respuestas'!$A$1:$A$48,0),MATCH(G$8,'Registro de respuestas'!$A$8:$AA$8,0))="X",0,IF(INDEX('Registro de respuestas'!$A$1:$AA$48,MATCH($A48,'Registro de respuestas'!$A$1:$A$48,0),MATCH(G$8,'Registro de respuestas'!$A$8:$AA$8,0))="—",3)))</f>
        <v>0</v>
      </c>
      <c r="H48" s="63" t="b">
        <f>IF(INDEX('Registro de respuestas'!$A$1:$AA$48,MATCH($A48,'Registro de respuestas'!$A$1:$A$48,0),MATCH(H$8,'Registro de respuestas'!$A$8:$AA$8,0))="✔",2,IF(INDEX('Registro de respuestas'!$A$1:$AA$48,MATCH($A48,'Registro de respuestas'!$A$1:$A$48,0),MATCH(H$8,'Registro de respuestas'!$A$8:$AA$8,0))="X",0,IF(INDEX('Registro de respuestas'!$A$1:$AA$48,MATCH($A48,'Registro de respuestas'!$A$1:$A$48,0),MATCH(H$8,'Registro de respuestas'!$A$8:$AA$8,0))="—",3)))</f>
        <v>0</v>
      </c>
      <c r="I48" s="63" t="b">
        <f>IF(INDEX('Registro de respuestas'!$A$1:$AA$48,MATCH($A48,'Registro de respuestas'!$A$1:$A$48,0),MATCH(I$8,'Registro de respuestas'!$A$8:$AA$8,0))="✔",2,IF(INDEX('Registro de respuestas'!$A$1:$AA$48,MATCH($A48,'Registro de respuestas'!$A$1:$A$48,0),MATCH(I$8,'Registro de respuestas'!$A$8:$AA$8,0))="X",0,IF(INDEX('Registro de respuestas'!$A$1:$AA$48,MATCH($A48,'Registro de respuestas'!$A$1:$A$48,0),MATCH(I$8,'Registro de respuestas'!$A$8:$AA$8,0))="—",3)))</f>
        <v>0</v>
      </c>
      <c r="J48" s="63" t="b">
        <f>IF(INDEX('Registro de respuestas'!$A$1:$AA$48,MATCH($A48,'Registro de respuestas'!$A$1:$A$48,0),MATCH(J$8,'Registro de respuestas'!$A$8:$AA$8,0))="✔",2,IF(INDEX('Registro de respuestas'!$A$1:$AA$48,MATCH($A48,'Registro de respuestas'!$A$1:$A$48,0),MATCH(J$8,'Registro de respuestas'!$A$8:$AA$8,0))="X",0,IF(INDEX('Registro de respuestas'!$A$1:$AA$48,MATCH($A48,'Registro de respuestas'!$A$1:$A$48,0),MATCH(J$8,'Registro de respuestas'!$A$8:$AA$8,0))="—",3)))</f>
        <v>0</v>
      </c>
      <c r="K48" s="63" t="b">
        <f>IF(INDEX('Registro de respuestas'!$A$1:$AA$48,MATCH($A48,'Registro de respuestas'!$A$1:$A$48,0),MATCH(K$8,'Registro de respuestas'!$A$8:$AA$8,0))="✔",2,IF(INDEX('Registro de respuestas'!$A$1:$AA$48,MATCH($A48,'Registro de respuestas'!$A$1:$A$48,0),MATCH(K$8,'Registro de respuestas'!$A$8:$AA$8,0))="X",0,IF(INDEX('Registro de respuestas'!$A$1:$AA$48,MATCH($A48,'Registro de respuestas'!$A$1:$A$48,0),MATCH(K$8,'Registro de respuestas'!$A$8:$AA$8,0))="—",3)))</f>
        <v>0</v>
      </c>
      <c r="L48" s="63" t="b">
        <f>IF(INDEX('Registro de respuestas'!$A$1:$AA$48,MATCH($A48,'Registro de respuestas'!$A$1:$A$48,0),MATCH(L$8,'Registro de respuestas'!$A$8:$AA$8,0))="✔",2,IF(INDEX('Registro de respuestas'!$A$1:$AA$48,MATCH($A48,'Registro de respuestas'!$A$1:$A$48,0),MATCH(L$8,'Registro de respuestas'!$A$8:$AA$8,0))="X",0,IF(INDEX('Registro de respuestas'!$A$1:$AA$48,MATCH($A48,'Registro de respuestas'!$A$1:$A$48,0),MATCH(L$8,'Registro de respuestas'!$A$8:$AA$8,0))="—",3)))</f>
        <v>0</v>
      </c>
      <c r="M48" s="63" t="b">
        <f>IF(INDEX('Registro de respuestas'!$A$1:$AA$48,MATCH($A48,'Registro de respuestas'!$A$1:$A$48,0),MATCH(M$8,'Registro de respuestas'!$A$8:$AA$8,0))="✔",2,IF(INDEX('Registro de respuestas'!$A$1:$AA$48,MATCH($A48,'Registro de respuestas'!$A$1:$A$48,0),MATCH(M$8,'Registro de respuestas'!$A$8:$AA$8,0))="X",0,IF(INDEX('Registro de respuestas'!$A$1:$AA$48,MATCH($A48,'Registro de respuestas'!$A$1:$A$48,0),MATCH(M$8,'Registro de respuestas'!$A$8:$AA$8,0))="—",3)))</f>
        <v>0</v>
      </c>
      <c r="N48" s="63" t="b">
        <f>IF(INDEX('Registro de respuestas'!$A$1:$AA$48,MATCH($A48,'Registro de respuestas'!$A$1:$A$48,0),MATCH(N$8,'Registro de respuestas'!$A$8:$AA$8,0))="✔",2,IF(INDEX('Registro de respuestas'!$A$1:$AA$48,MATCH($A48,'Registro de respuestas'!$A$1:$A$48,0),MATCH(N$8,'Registro de respuestas'!$A$8:$AA$8,0))="X",0,IF(INDEX('Registro de respuestas'!$A$1:$AA$48,MATCH($A48,'Registro de respuestas'!$A$1:$A$48,0),MATCH(N$8,'Registro de respuestas'!$A$8:$AA$8,0))="—",3)))</f>
        <v>0</v>
      </c>
      <c r="O48" s="63" t="b">
        <f>IF(INDEX('Registro de respuestas'!$A$1:$AA$48,MATCH($A48,'Registro de respuestas'!$A$1:$A$48,0),MATCH(O$8,'Registro de respuestas'!$A$8:$AA$8,0))="✔",2,IF(INDEX('Registro de respuestas'!$A$1:$AA$48,MATCH($A48,'Registro de respuestas'!$A$1:$A$48,0),MATCH(O$8,'Registro de respuestas'!$A$8:$AA$8,0))="X",0,IF(INDEX('Registro de respuestas'!$A$1:$AA$48,MATCH($A48,'Registro de respuestas'!$A$1:$A$48,0),MATCH(O$8,'Registro de respuestas'!$A$8:$AA$8,0))="—",3)))</f>
        <v>0</v>
      </c>
      <c r="P48" s="141" t="b">
        <f>IF(INDEX('Registro de respuestas'!$A$1:$AA$48,MATCH($A48,'Registro de respuestas'!$A$1:$A$48,0),MATCH(P$8,'Registro de respuestas'!$A$8:$AA$8,0))="✔",2,IF(INDEX('Registro de respuestas'!$A$1:$AA$48,MATCH($A48,'Registro de respuestas'!$A$1:$A$48,0),MATCH(P$8,'Registro de respuestas'!$A$8:$AA$8,0))="X",0,IF(INDEX('Registro de respuestas'!$A$1:$AA$48,MATCH($A48,'Registro de respuestas'!$A$1:$A$48,0),MATCH(P$8,'Registro de respuestas'!$A$8:$AA$8,0))="—",3)))</f>
        <v>0</v>
      </c>
      <c r="Q48" s="62" t="b">
        <f>IF(INDEX('Registro de respuestas'!$A$1:$AA$48,MATCH($A48,'Registro de respuestas'!$A$1:$A$48,0),MATCH(Q$8,'Registro de respuestas'!$A$8:$AA$8,0))="✔",2,IF(INDEX('Registro de respuestas'!$A$1:$AA$48,MATCH($A48,'Registro de respuestas'!$A$1:$A$48,0),MATCH(Q$8,'Registro de respuestas'!$A$8:$AA$8,0))="X",0,IF(INDEX('Registro de respuestas'!$A$1:$AA$48,MATCH($A48,'Registro de respuestas'!$A$1:$A$48,0),MATCH(Q$8,'Registro de respuestas'!$A$8:$AA$8,0))="—",3)))</f>
        <v>0</v>
      </c>
      <c r="R48" s="63" t="b">
        <f>IF(INDEX('Registro de respuestas'!$A$1:$AA$48,MATCH($A48,'Registro de respuestas'!$A$1:$A$48,0),MATCH(R$8,'Registro de respuestas'!$A$8:$AA$8,0))="✔",2,IF(INDEX('Registro de respuestas'!$A$1:$AA$48,MATCH($A48,'Registro de respuestas'!$A$1:$A$48,0),MATCH(R$8,'Registro de respuestas'!$A$8:$AA$8,0))="X",0,IF(INDEX('Registro de respuestas'!$A$1:$AA$48,MATCH($A48,'Registro de respuestas'!$A$1:$A$48,0),MATCH(R$8,'Registro de respuestas'!$A$8:$AA$8,0))="—",3)))</f>
        <v>0</v>
      </c>
      <c r="S48" s="63" t="b">
        <f>IF(INDEX('Registro de respuestas'!$A$1:$AA$48,MATCH($A48,'Registro de respuestas'!$A$1:$A$48,0),MATCH(S$8,'Registro de respuestas'!$A$8:$AA$8,0))="✔",2,IF(INDEX('Registro de respuestas'!$A$1:$AA$48,MATCH($A48,'Registro de respuestas'!$A$1:$A$48,0),MATCH(S$8,'Registro de respuestas'!$A$8:$AA$8,0))="X",0,IF(INDEX('Registro de respuestas'!$A$1:$AA$48,MATCH($A48,'Registro de respuestas'!$A$1:$A$48,0),MATCH(S$8,'Registro de respuestas'!$A$8:$AA$8,0))="—",3)))</f>
        <v>0</v>
      </c>
      <c r="T48" s="63" t="b">
        <f>IF(INDEX('Registro de respuestas'!$A$1:$AA$48,MATCH($A48,'Registro de respuestas'!$A$1:$A$48,0),MATCH(T$8,'Registro de respuestas'!$A$8:$AA$8,0))="✔",2,IF(INDEX('Registro de respuestas'!$A$1:$AA$48,MATCH($A48,'Registro de respuestas'!$A$1:$A$48,0),MATCH(T$8,'Registro de respuestas'!$A$8:$AA$8,0))="X",0,IF(INDEX('Registro de respuestas'!$A$1:$AA$48,MATCH($A48,'Registro de respuestas'!$A$1:$A$48,0),MATCH(T$8,'Registro de respuestas'!$A$8:$AA$8,0))="—",3)))</f>
        <v>0</v>
      </c>
      <c r="U48" s="63" t="b">
        <f>IF(INDEX('Registro de respuestas'!$A$1:$AA$48,MATCH($A48,'Registro de respuestas'!$A$1:$A$48,0),MATCH(U$8,'Registro de respuestas'!$A$8:$AA$8,0))="✔",2,IF(INDEX('Registro de respuestas'!$A$1:$AA$48,MATCH($A48,'Registro de respuestas'!$A$1:$A$48,0),MATCH(U$8,'Registro de respuestas'!$A$8:$AA$8,0))="X",0,IF(INDEX('Registro de respuestas'!$A$1:$AA$48,MATCH($A48,'Registro de respuestas'!$A$1:$A$48,0),MATCH(U$8,'Registro de respuestas'!$A$8:$AA$8,0))="—",3)))</f>
        <v>0</v>
      </c>
      <c r="V48" s="64" t="b">
        <f>IF(INDEX('Registro de respuestas'!$A$1:$AA$48,MATCH($A48,'Registro de respuestas'!$A$1:$A$48,0),MATCH(V$8,'Registro de respuestas'!$A$8:$AA$8,0))="✔",2,IF(INDEX('Registro de respuestas'!$A$1:$AA$48,MATCH($A48,'Registro de respuestas'!$A$1:$A$48,0),MATCH(V$8,'Registro de respuestas'!$A$8:$AA$8,0))="X",0,IF(INDEX('Registro de respuestas'!$A$1:$AA$48,MATCH($A48,'Registro de respuestas'!$A$1:$A$48,0),MATCH(V$8,'Registro de respuestas'!$A$8:$AA$8,0))="—",3)))</f>
        <v>0</v>
      </c>
      <c r="W48" s="144" t="b">
        <f>IF(INDEX('Registro de respuestas'!$A$1:$AA$48,MATCH($A48,'Registro de respuestas'!$A$1:$A$48,0),MATCH(W$8,'Registro de respuestas'!$A$8:$AA$8,0))="✔",2,IF(INDEX('Registro de respuestas'!$A$1:$AA$48,MATCH($A48,'Registro de respuestas'!$A$1:$A$48,0),MATCH(W$8,'Registro de respuestas'!$A$8:$AA$8,0))="X",0,IF(INDEX('Registro de respuestas'!$A$1:$AA$48,MATCH($A48,'Registro de respuestas'!$A$1:$A$48,0),MATCH(W$8,'Registro de respuestas'!$A$8:$AA$8,0))="—",3)))</f>
        <v>0</v>
      </c>
      <c r="X48" s="63" t="b">
        <f>IF(INDEX('Registro de respuestas'!$A$1:$AA$48,MATCH($A48,'Registro de respuestas'!$A$1:$A$48,0),MATCH(X$8,'Registro de respuestas'!$A$8:$AA$8,0))="✔",2,IF(INDEX('Registro de respuestas'!$A$1:$AA$48,MATCH($A48,'Registro de respuestas'!$A$1:$A$48,0),MATCH(X$8,'Registro de respuestas'!$A$8:$AA$8,0))="X",0,IF(INDEX('Registro de respuestas'!$A$1:$AA$48,MATCH($A48,'Registro de respuestas'!$A$1:$A$48,0),MATCH(X$8,'Registro de respuestas'!$A$8:$AA$8,0))="—",3)))</f>
        <v>0</v>
      </c>
      <c r="Y48" s="63" t="b">
        <f>IF(INDEX('Registro de respuestas'!$A$1:$AA$48,MATCH($A48,'Registro de respuestas'!$A$1:$A$48,0),MATCH(Y$8,'Registro de respuestas'!$A$8:$AA$8,0))="✔",2,IF(INDEX('Registro de respuestas'!$A$1:$AA$48,MATCH($A48,'Registro de respuestas'!$A$1:$A$48,0),MATCH(Y$8,'Registro de respuestas'!$A$8:$AA$8,0))="X",0,IF(INDEX('Registro de respuestas'!$A$1:$AA$48,MATCH($A48,'Registro de respuestas'!$A$1:$A$48,0),MATCH(Y$8,'Registro de respuestas'!$A$8:$AA$8,0))="—",3)))</f>
        <v>0</v>
      </c>
      <c r="Z48" s="64" t="b">
        <f>IF(INDEX('Registro de respuestas'!$A$1:$AA$48,MATCH($A48,'Registro de respuestas'!$A$1:$A$48,0),MATCH(Z$8,'Registro de respuestas'!$A$8:$AA$8,0))="✔",2,IF(INDEX('Registro de respuestas'!$A$1:$AA$48,MATCH($A48,'Registro de respuestas'!$A$1:$A$48,0),MATCH(Z$8,'Registro de respuestas'!$A$8:$AA$8,0))="X",0,IF(INDEX('Registro de respuestas'!$A$1:$AA$48,MATCH($A48,'Registro de respuestas'!$A$1:$A$48,0),MATCH(Z$8,'Registro de respuestas'!$A$8:$AA$8,0))="—",3)))</f>
        <v>0</v>
      </c>
      <c r="AA48" s="35" t="str">
        <f>'Registro de respuestas'!AB48</f>
        <v/>
      </c>
      <c r="AB48" s="32" t="str">
        <f>'Registro de respuestas'!AC48</f>
        <v/>
      </c>
      <c r="AC48" s="35" t="str">
        <f>'Registro de respuestas'!AD48</f>
        <v/>
      </c>
    </row>
    <row r="49" spans="1:26" ht="34.4" customHeight="1" thickBot="1" x14ac:dyDescent="0.4">
      <c r="A49" s="18"/>
    </row>
    <row r="50" spans="1:26" ht="29.15" customHeight="1" thickTop="1" thickBot="1" x14ac:dyDescent="0.4">
      <c r="A50" s="281" t="str">
        <f>CONCATENATE("¿Cómo están los aprendizajes del conjunto de mis estudiantes que rindieron la prueba de ",'Registro de respuestas'!X1," -"," Sección ", Q3,"?")</f>
        <v>¿Cómo están los aprendizajes del conjunto de mis estudiantes que rindieron la prueba de 4.º grado de primaria - Sección U?</v>
      </c>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3"/>
    </row>
    <row r="51" spans="1:26" ht="9" customHeight="1" thickTop="1" thickBot="1" x14ac:dyDescent="0.4">
      <c r="A51" s="18"/>
    </row>
    <row r="52" spans="1:26" ht="87" customHeight="1" thickBot="1" x14ac:dyDescent="0.4">
      <c r="A52" s="284" t="s">
        <v>86</v>
      </c>
      <c r="B52" s="285"/>
      <c r="C52" s="301" t="str">
        <f>C6</f>
        <v>Infiere e interpreta información del texto</v>
      </c>
      <c r="D52" s="302"/>
      <c r="E52" s="302"/>
      <c r="F52" s="302"/>
      <c r="G52" s="302"/>
      <c r="H52" s="302"/>
      <c r="I52" s="302"/>
      <c r="J52" s="302"/>
      <c r="K52" s="302"/>
      <c r="L52" s="302"/>
      <c r="M52" s="302"/>
      <c r="N52" s="302"/>
      <c r="O52" s="302"/>
      <c r="P52" s="303"/>
      <c r="Q52" s="298" t="str">
        <f>Q6</f>
        <v>Obtiene información del texto escrito</v>
      </c>
      <c r="R52" s="299"/>
      <c r="S52" s="299"/>
      <c r="T52" s="299"/>
      <c r="U52" s="299"/>
      <c r="V52" s="300"/>
      <c r="W52" s="295" t="str">
        <f>W6</f>
        <v>Reflexiona y evalúa la forma, el contenido y el contexto del texto escrito</v>
      </c>
      <c r="X52" s="296"/>
      <c r="Y52" s="296"/>
      <c r="Z52" s="297"/>
    </row>
    <row r="53" spans="1:26" ht="84.65" customHeight="1" thickBot="1" x14ac:dyDescent="0.4">
      <c r="A53" s="277" t="s">
        <v>87</v>
      </c>
      <c r="B53" s="278"/>
      <c r="C53" s="76" t="str">
        <f>C7</f>
        <v>Desempeño 2</v>
      </c>
      <c r="D53" s="77" t="str">
        <f t="shared" ref="D53:Z54" si="0">D7</f>
        <v>Desempeño 3</v>
      </c>
      <c r="E53" s="77" t="str">
        <f t="shared" si="0"/>
        <v>Desempeño 8</v>
      </c>
      <c r="F53" s="77" t="str">
        <f t="shared" si="0"/>
        <v>Desempeño 8</v>
      </c>
      <c r="G53" s="77" t="str">
        <f t="shared" si="0"/>
        <v>Desempeño 1</v>
      </c>
      <c r="H53" s="77" t="str">
        <f t="shared" si="0"/>
        <v>Desempeño 1</v>
      </c>
      <c r="I53" s="77" t="str">
        <f t="shared" si="0"/>
        <v>Desempeño 9</v>
      </c>
      <c r="J53" s="77" t="str">
        <f t="shared" si="0"/>
        <v>Desempeño 2</v>
      </c>
      <c r="K53" s="77" t="str">
        <f t="shared" si="0"/>
        <v>Desempeño 7</v>
      </c>
      <c r="L53" s="77" t="str">
        <f t="shared" si="0"/>
        <v>Desempeño 6</v>
      </c>
      <c r="M53" s="77" t="str">
        <f t="shared" si="0"/>
        <v>Desempeño 7</v>
      </c>
      <c r="N53" s="77" t="str">
        <f t="shared" si="0"/>
        <v>Desempeño 8</v>
      </c>
      <c r="O53" s="77" t="str">
        <f t="shared" si="0"/>
        <v>Desempeño 12</v>
      </c>
      <c r="P53" s="121" t="str">
        <f t="shared" si="0"/>
        <v>Desempeño 6</v>
      </c>
      <c r="Q53" s="66" t="str">
        <f t="shared" si="0"/>
        <v>Desempeño 5</v>
      </c>
      <c r="R53" s="67" t="str">
        <f t="shared" si="0"/>
        <v>Desempeño 5</v>
      </c>
      <c r="S53" s="67" t="str">
        <f t="shared" si="0"/>
        <v>Desempeño 5</v>
      </c>
      <c r="T53" s="67" t="str">
        <f t="shared" si="0"/>
        <v>Desempeño 5</v>
      </c>
      <c r="U53" s="67" t="str">
        <f t="shared" si="0"/>
        <v>Desempeño 11</v>
      </c>
      <c r="V53" s="120" t="str">
        <f t="shared" si="0"/>
        <v>Desempeño 11</v>
      </c>
      <c r="W53" s="122" t="str">
        <f t="shared" si="0"/>
        <v>Desempeño 4</v>
      </c>
      <c r="X53" s="77" t="str">
        <f t="shared" si="0"/>
        <v>Desempeño 10</v>
      </c>
      <c r="Y53" s="77" t="str">
        <f t="shared" si="0"/>
        <v>Desempeño 7</v>
      </c>
      <c r="Z53" s="121" t="str">
        <f t="shared" si="0"/>
        <v>Desempeño 13</v>
      </c>
    </row>
    <row r="54" spans="1:26" ht="32.15" customHeight="1" thickBot="1" x14ac:dyDescent="0.4">
      <c r="A54" s="279" t="s">
        <v>88</v>
      </c>
      <c r="B54" s="280"/>
      <c r="C54" s="145" t="str">
        <f>C8</f>
        <v>P2</v>
      </c>
      <c r="D54" s="146" t="str">
        <f t="shared" si="0"/>
        <v>P3</v>
      </c>
      <c r="E54" s="146" t="str">
        <f t="shared" si="0"/>
        <v>P10</v>
      </c>
      <c r="F54" s="146" t="str">
        <f t="shared" si="0"/>
        <v>P20</v>
      </c>
      <c r="G54" s="146" t="str">
        <f t="shared" si="0"/>
        <v>P1</v>
      </c>
      <c r="H54" s="146" t="str">
        <f t="shared" si="0"/>
        <v>P11</v>
      </c>
      <c r="I54" s="146" t="str">
        <f t="shared" si="0"/>
        <v>P13</v>
      </c>
      <c r="J54" s="146" t="str">
        <f t="shared" si="0"/>
        <v>P18</v>
      </c>
      <c r="K54" s="146" t="str">
        <f t="shared" si="0"/>
        <v>P12</v>
      </c>
      <c r="L54" s="146" t="str">
        <f t="shared" si="0"/>
        <v>P7</v>
      </c>
      <c r="M54" s="146" t="str">
        <f t="shared" si="0"/>
        <v>P9</v>
      </c>
      <c r="N54" s="146" t="str">
        <f t="shared" si="0"/>
        <v>P17</v>
      </c>
      <c r="O54" s="146" t="str">
        <f t="shared" si="0"/>
        <v>P22</v>
      </c>
      <c r="P54" s="147" t="str">
        <f t="shared" si="0"/>
        <v>P23</v>
      </c>
      <c r="Q54" s="148" t="str">
        <f t="shared" si="0"/>
        <v>P5</v>
      </c>
      <c r="R54" s="149" t="str">
        <f t="shared" si="0"/>
        <v>P6</v>
      </c>
      <c r="S54" s="149" t="str">
        <f t="shared" si="0"/>
        <v>P8</v>
      </c>
      <c r="T54" s="149" t="str">
        <f t="shared" si="0"/>
        <v>P15</v>
      </c>
      <c r="U54" s="149" t="str">
        <f t="shared" si="0"/>
        <v>P21</v>
      </c>
      <c r="V54" s="150" t="str">
        <f t="shared" si="0"/>
        <v>P16</v>
      </c>
      <c r="W54" s="151" t="str">
        <f t="shared" si="0"/>
        <v>P4</v>
      </c>
      <c r="X54" s="146" t="str">
        <f t="shared" si="0"/>
        <v>P14</v>
      </c>
      <c r="Y54" s="146" t="str">
        <f t="shared" si="0"/>
        <v>P19</v>
      </c>
      <c r="Z54" s="147" t="str">
        <f t="shared" si="0"/>
        <v>P24</v>
      </c>
    </row>
    <row r="55" spans="1:26" ht="18" customHeight="1" x14ac:dyDescent="0.35">
      <c r="A55" s="26"/>
      <c r="B55" s="124" t="s">
        <v>89</v>
      </c>
      <c r="C55" s="152">
        <f>COUNTIF(C9:C48,2)</f>
        <v>16</v>
      </c>
      <c r="D55" s="153">
        <f t="shared" ref="D55:Z55" si="1">COUNTIF(D9:D48,2)</f>
        <v>16</v>
      </c>
      <c r="E55" s="153">
        <f t="shared" si="1"/>
        <v>15</v>
      </c>
      <c r="F55" s="153">
        <f t="shared" si="1"/>
        <v>14</v>
      </c>
      <c r="G55" s="153">
        <f t="shared" si="1"/>
        <v>9</v>
      </c>
      <c r="H55" s="153">
        <f t="shared" si="1"/>
        <v>7</v>
      </c>
      <c r="I55" s="153">
        <f t="shared" si="1"/>
        <v>7</v>
      </c>
      <c r="J55" s="153">
        <f t="shared" si="1"/>
        <v>7</v>
      </c>
      <c r="K55" s="153">
        <f t="shared" si="1"/>
        <v>6</v>
      </c>
      <c r="L55" s="153">
        <f t="shared" si="1"/>
        <v>4</v>
      </c>
      <c r="M55" s="153">
        <f t="shared" si="1"/>
        <v>4</v>
      </c>
      <c r="N55" s="153">
        <f t="shared" si="1"/>
        <v>4</v>
      </c>
      <c r="O55" s="153">
        <f t="shared" si="1"/>
        <v>4</v>
      </c>
      <c r="P55" s="155">
        <f t="shared" si="1"/>
        <v>1</v>
      </c>
      <c r="Q55" s="152">
        <f t="shared" si="1"/>
        <v>16</v>
      </c>
      <c r="R55" s="153">
        <f t="shared" si="1"/>
        <v>16</v>
      </c>
      <c r="S55" s="153">
        <f t="shared" si="1"/>
        <v>12</v>
      </c>
      <c r="T55" s="153">
        <f t="shared" si="1"/>
        <v>6</v>
      </c>
      <c r="U55" s="153">
        <f t="shared" si="1"/>
        <v>3</v>
      </c>
      <c r="V55" s="154">
        <f t="shared" si="1"/>
        <v>2</v>
      </c>
      <c r="W55" s="158">
        <f t="shared" si="1"/>
        <v>15</v>
      </c>
      <c r="X55" s="153">
        <f t="shared" si="1"/>
        <v>14</v>
      </c>
      <c r="Y55" s="153">
        <f t="shared" si="1"/>
        <v>4</v>
      </c>
      <c r="Z55" s="154">
        <f t="shared" si="1"/>
        <v>1</v>
      </c>
    </row>
    <row r="56" spans="1:26" ht="18" customHeight="1" x14ac:dyDescent="0.35">
      <c r="A56" s="27"/>
      <c r="B56" s="125" t="s">
        <v>84</v>
      </c>
      <c r="C56" s="19">
        <f>COUNTIF(C9:C48,0)</f>
        <v>2</v>
      </c>
      <c r="D56" s="20">
        <f t="shared" ref="D56:Z56" si="2">COUNTIF(D9:D48,0)</f>
        <v>1</v>
      </c>
      <c r="E56" s="20">
        <f t="shared" si="2"/>
        <v>2</v>
      </c>
      <c r="F56" s="20">
        <f t="shared" si="2"/>
        <v>3</v>
      </c>
      <c r="G56" s="20">
        <f t="shared" si="2"/>
        <v>9</v>
      </c>
      <c r="H56" s="20">
        <f t="shared" si="2"/>
        <v>9</v>
      </c>
      <c r="I56" s="20">
        <f t="shared" si="2"/>
        <v>9</v>
      </c>
      <c r="J56" s="20">
        <f t="shared" si="2"/>
        <v>11</v>
      </c>
      <c r="K56" s="20">
        <f t="shared" si="2"/>
        <v>11</v>
      </c>
      <c r="L56" s="20">
        <f t="shared" si="2"/>
        <v>14</v>
      </c>
      <c r="M56" s="20">
        <f t="shared" si="2"/>
        <v>13</v>
      </c>
      <c r="N56" s="20">
        <f t="shared" si="2"/>
        <v>12</v>
      </c>
      <c r="O56" s="20">
        <f t="shared" si="2"/>
        <v>12</v>
      </c>
      <c r="P56" s="156">
        <f t="shared" si="2"/>
        <v>15</v>
      </c>
      <c r="Q56" s="19">
        <f t="shared" si="2"/>
        <v>2</v>
      </c>
      <c r="R56" s="20">
        <f t="shared" si="2"/>
        <v>1</v>
      </c>
      <c r="S56" s="20">
        <f t="shared" si="2"/>
        <v>6</v>
      </c>
      <c r="T56" s="20">
        <f t="shared" si="2"/>
        <v>12</v>
      </c>
      <c r="U56" s="20">
        <f t="shared" si="2"/>
        <v>13</v>
      </c>
      <c r="V56" s="116">
        <f t="shared" si="2"/>
        <v>14</v>
      </c>
      <c r="W56" s="118">
        <f t="shared" si="2"/>
        <v>3</v>
      </c>
      <c r="X56" s="20">
        <f t="shared" si="2"/>
        <v>4</v>
      </c>
      <c r="Y56" s="20">
        <f t="shared" si="2"/>
        <v>14</v>
      </c>
      <c r="Z56" s="116">
        <f t="shared" si="2"/>
        <v>16</v>
      </c>
    </row>
    <row r="57" spans="1:26" ht="18" customHeight="1" thickBot="1" x14ac:dyDescent="0.4">
      <c r="A57" s="28"/>
      <c r="B57" s="126" t="s">
        <v>85</v>
      </c>
      <c r="C57" s="21">
        <f>$AC$3-(C55+C56)</f>
        <v>0</v>
      </c>
      <c r="D57" s="65">
        <f t="shared" ref="D57:Z57" si="3">$AC$3-(D55+D56)</f>
        <v>1</v>
      </c>
      <c r="E57" s="65">
        <f t="shared" si="3"/>
        <v>1</v>
      </c>
      <c r="F57" s="65">
        <f t="shared" si="3"/>
        <v>1</v>
      </c>
      <c r="G57" s="65">
        <f t="shared" si="3"/>
        <v>0</v>
      </c>
      <c r="H57" s="65">
        <f t="shared" si="3"/>
        <v>2</v>
      </c>
      <c r="I57" s="65">
        <f t="shared" si="3"/>
        <v>2</v>
      </c>
      <c r="J57" s="65">
        <f t="shared" si="3"/>
        <v>0</v>
      </c>
      <c r="K57" s="65">
        <f t="shared" si="3"/>
        <v>1</v>
      </c>
      <c r="L57" s="65">
        <f t="shared" si="3"/>
        <v>0</v>
      </c>
      <c r="M57" s="65">
        <f t="shared" si="3"/>
        <v>1</v>
      </c>
      <c r="N57" s="65">
        <f t="shared" si="3"/>
        <v>2</v>
      </c>
      <c r="O57" s="65">
        <f t="shared" si="3"/>
        <v>2</v>
      </c>
      <c r="P57" s="157">
        <f t="shared" si="3"/>
        <v>2</v>
      </c>
      <c r="Q57" s="21">
        <f t="shared" si="3"/>
        <v>0</v>
      </c>
      <c r="R57" s="65">
        <f t="shared" si="3"/>
        <v>1</v>
      </c>
      <c r="S57" s="65">
        <f t="shared" si="3"/>
        <v>0</v>
      </c>
      <c r="T57" s="65">
        <f t="shared" si="3"/>
        <v>0</v>
      </c>
      <c r="U57" s="65">
        <f t="shared" si="3"/>
        <v>2</v>
      </c>
      <c r="V57" s="117">
        <f t="shared" si="3"/>
        <v>2</v>
      </c>
      <c r="W57" s="119">
        <f t="shared" si="3"/>
        <v>0</v>
      </c>
      <c r="X57" s="65">
        <f t="shared" si="3"/>
        <v>0</v>
      </c>
      <c r="Y57" s="65">
        <f t="shared" si="3"/>
        <v>0</v>
      </c>
      <c r="Z57" s="117">
        <f t="shared" si="3"/>
        <v>1</v>
      </c>
    </row>
    <row r="58" spans="1:26" x14ac:dyDescent="0.35">
      <c r="C58" s="25" t="e">
        <f>(C55*2+#REF!)*100/(#REF!*2)</f>
        <v>#REF!</v>
      </c>
      <c r="D58" s="25" t="e">
        <f>(D55*2+#REF!)*100/(#REF!*2)</f>
        <v>#REF!</v>
      </c>
      <c r="E58" s="25" t="e">
        <f>(E55*2+#REF!)*100/(#REF!*2)</f>
        <v>#REF!</v>
      </c>
      <c r="F58" s="25" t="e">
        <f>(F55*2+#REF!)*100/(#REF!*2)</f>
        <v>#REF!</v>
      </c>
      <c r="G58" s="25" t="e">
        <f>(G55*2+#REF!)*100/(#REF!*2)</f>
        <v>#REF!</v>
      </c>
      <c r="H58" s="25"/>
      <c r="I58" s="25"/>
      <c r="J58" s="25" t="e">
        <f>(J55*2+#REF!)*100/(#REF!*2)</f>
        <v>#REF!</v>
      </c>
      <c r="K58" s="25"/>
      <c r="L58" s="25" t="e">
        <f>(L55*2+#REF!)*100/(#REF!*2)</f>
        <v>#REF!</v>
      </c>
      <c r="M58" s="25" t="e">
        <f>(M55*2+#REF!)*100/(#REF!*2)</f>
        <v>#REF!</v>
      </c>
      <c r="N58" s="25" t="e">
        <f>(N55*2+#REF!)*100/(#REF!*2)</f>
        <v>#REF!</v>
      </c>
      <c r="O58" s="25" t="e">
        <f>(O55*2+#REF!)*100/(#REF!*2)</f>
        <v>#REF!</v>
      </c>
      <c r="P58" s="25" t="e">
        <f>(P55*2+#REF!)*100/(#REF!*2)</f>
        <v>#REF!</v>
      </c>
      <c r="Q58" s="25" t="e">
        <f>(Q55*2+#REF!)*100/(#REF!*2)</f>
        <v>#REF!</v>
      </c>
      <c r="R58" s="25"/>
      <c r="S58" s="25"/>
      <c r="T58" s="25" t="e">
        <f>(T55*2+#REF!)*100/(#REF!*2)</f>
        <v>#REF!</v>
      </c>
      <c r="U58" s="25"/>
      <c r="V58" s="25" t="e">
        <f>(V55*2+#REF!)*100/(#REF!*2)</f>
        <v>#REF!</v>
      </c>
      <c r="W58" s="25" t="e">
        <f>(W55*2+#REF!)*100/(#REF!*2)</f>
        <v>#REF!</v>
      </c>
      <c r="X58" s="25"/>
      <c r="Y58" s="25" t="e">
        <f>(Y55*2+#REF!)*100/(#REF!*2)</f>
        <v>#REF!</v>
      </c>
      <c r="Z58" s="25" t="e">
        <f>(Z55*2+#REF!)*100/(#REF!*2)</f>
        <v>#REF!</v>
      </c>
    </row>
    <row r="76" spans="3:25" x14ac:dyDescent="0.35">
      <c r="L76" s="40"/>
      <c r="M76" s="40"/>
      <c r="N76" s="40"/>
      <c r="O76" s="40"/>
      <c r="P76" s="40"/>
      <c r="Q76" s="40"/>
      <c r="R76" s="40"/>
      <c r="S76" s="40"/>
      <c r="T76" s="40"/>
      <c r="U76" s="40"/>
      <c r="V76" s="40"/>
      <c r="W76" s="40"/>
      <c r="X76" s="40"/>
      <c r="Y76" s="40"/>
    </row>
    <row r="77" spans="3:25" x14ac:dyDescent="0.35">
      <c r="C77" s="23"/>
      <c r="D77" s="23"/>
      <c r="E77" s="23"/>
      <c r="F77" s="23"/>
      <c r="G77" s="23"/>
      <c r="H77" s="23"/>
      <c r="I77" s="23"/>
      <c r="J77" s="23"/>
      <c r="K77" s="23"/>
      <c r="L77" s="23"/>
      <c r="M77" s="23"/>
    </row>
  </sheetData>
  <sheetProtection algorithmName="SHA-512" hashValue="g0vv6tJ/c2Hy61x+S10fwx7EOIBEjoXI/PtvP3XRe06zLtbiPx5p+27LkyiD1OQUvrUv1Az/LXP141kIFQIpkg==" saltValue="+E7bFECW4uPpNGIBuZdkzg==" spinCount="100000" sheet="1" objects="1" scenarios="1"/>
  <mergeCells count="25">
    <mergeCell ref="AA4:AB4"/>
    <mergeCell ref="C3:M3"/>
    <mergeCell ref="C4:M4"/>
    <mergeCell ref="O3:P4"/>
    <mergeCell ref="Q3:R4"/>
    <mergeCell ref="T3:V3"/>
    <mergeCell ref="T4:V4"/>
    <mergeCell ref="W4:Y4"/>
    <mergeCell ref="W3:Y3"/>
    <mergeCell ref="W1:AC1"/>
    <mergeCell ref="A53:B53"/>
    <mergeCell ref="A54:B54"/>
    <mergeCell ref="A50:Z50"/>
    <mergeCell ref="A52:B52"/>
    <mergeCell ref="B5:N5"/>
    <mergeCell ref="C6:P6"/>
    <mergeCell ref="Q6:V6"/>
    <mergeCell ref="W6:Z6"/>
    <mergeCell ref="W52:Z52"/>
    <mergeCell ref="Q52:V52"/>
    <mergeCell ref="C52:P52"/>
    <mergeCell ref="AA6:AC6"/>
    <mergeCell ref="A7:B7"/>
    <mergeCell ref="A6:B6"/>
    <mergeCell ref="AA3:AB3"/>
  </mergeCells>
  <conditionalFormatting sqref="C9:Z48">
    <cfRule type="cellIs" dxfId="11" priority="4" stopIfTrue="1" operator="equal">
      <formula>FALSE</formula>
    </cfRule>
    <cfRule type="cellIs" dxfId="10" priority="5" stopIfTrue="1" operator="equal">
      <formula>3</formula>
    </cfRule>
    <cfRule type="cellIs" dxfId="9" priority="6" stopIfTrue="1" operator="equal">
      <formula>0</formula>
    </cfRule>
    <cfRule type="cellIs" dxfId="8" priority="7" stopIfTrue="1" operator="equal">
      <formula>1</formula>
    </cfRule>
    <cfRule type="cellIs" dxfId="7" priority="8" stopIfTrue="1" operator="equal">
      <formula>2</formula>
    </cfRule>
    <cfRule type="cellIs" dxfId="6" priority="13" operator="equal">
      <formula>3</formula>
    </cfRule>
    <cfRule type="cellIs" dxfId="5" priority="14" operator="equal">
      <formula>0</formula>
    </cfRule>
    <cfRule type="cellIs" dxfId="4" priority="15" operator="equal">
      <formula>1</formula>
    </cfRule>
    <cfRule type="cellIs" dxfId="3" priority="16" operator="equal">
      <formula>2</formula>
    </cfRule>
  </conditionalFormatting>
  <conditionalFormatting sqref="D2:AD2">
    <cfRule type="cellIs" dxfId="2" priority="1" stopIfTrue="1" operator="between">
      <formula>0</formula>
      <formula>9</formula>
    </cfRule>
    <cfRule type="cellIs" dxfId="1" priority="2" stopIfTrue="1" operator="between">
      <formula>10</formula>
      <formula>12</formula>
    </cfRule>
    <cfRule type="cellIs" dxfId="0" priority="3" stopIfTrue="1" operator="between">
      <formula>13</formula>
      <formula>20</formula>
    </cfRule>
  </conditionalFormatting>
  <printOptions horizontalCentered="1" verticalCentered="1"/>
  <pageMargins left="0.39370078740157483" right="0.39370078740157483" top="0.39370078740157483" bottom="0.39370078740157483" header="0" footer="0"/>
  <pageSetup paperSize="9" scale="68" fitToHeight="2" orientation="landscape" horizontalDpi="360" verticalDpi="360" r:id="rId1"/>
  <rowBreaks count="1" manualBreakCount="1">
    <brk id="48"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4"/>
  <sheetViews>
    <sheetView showGridLines="0" showRowColHeaders="0" view="pageBreakPreview" topLeftCell="A4" zoomScaleNormal="100" zoomScaleSheetLayoutView="100" workbookViewId="0">
      <selection activeCell="G4" sqref="G4"/>
    </sheetView>
  </sheetViews>
  <sheetFormatPr baseColWidth="10" defaultColWidth="11.453125" defaultRowHeight="14.5" x14ac:dyDescent="0.35"/>
  <cols>
    <col min="1" max="2" width="5.7265625" style="23" customWidth="1"/>
    <col min="3" max="4" width="5.7265625" customWidth="1"/>
    <col min="5" max="5" width="5.7265625" style="23" customWidth="1"/>
    <col min="6" max="6" width="22.7265625" style="23" customWidth="1"/>
    <col min="7" max="7" width="105.26953125" style="22" customWidth="1"/>
    <col min="8" max="8" width="31.81640625" style="22" customWidth="1"/>
    <col min="9" max="9" width="11.7265625" style="23" customWidth="1"/>
  </cols>
  <sheetData>
    <row r="1" spans="1:9" ht="73.5" customHeight="1" thickBot="1" x14ac:dyDescent="0.4">
      <c r="A1" s="331" t="s">
        <v>143</v>
      </c>
      <c r="B1" s="332"/>
      <c r="C1" s="332"/>
      <c r="D1" s="332"/>
      <c r="E1" s="333"/>
      <c r="F1" s="333"/>
      <c r="G1" s="333"/>
      <c r="H1" s="333"/>
      <c r="I1" s="334"/>
    </row>
    <row r="2" spans="1:9" ht="90" customHeight="1" thickBot="1" x14ac:dyDescent="0.4">
      <c r="A2" s="175" t="s">
        <v>90</v>
      </c>
      <c r="B2" s="176" t="s">
        <v>91</v>
      </c>
      <c r="C2" s="176" t="s">
        <v>92</v>
      </c>
      <c r="D2" s="176" t="s">
        <v>93</v>
      </c>
      <c r="E2" s="177" t="s">
        <v>94</v>
      </c>
      <c r="F2" s="178" t="s">
        <v>86</v>
      </c>
      <c r="G2" s="179" t="s">
        <v>142</v>
      </c>
      <c r="H2" s="179" t="s">
        <v>95</v>
      </c>
      <c r="I2" s="180" t="s">
        <v>96</v>
      </c>
    </row>
    <row r="3" spans="1:9" ht="67.5" customHeight="1" x14ac:dyDescent="0.35">
      <c r="A3" s="338" t="s">
        <v>97</v>
      </c>
      <c r="B3" s="337" t="s">
        <v>98</v>
      </c>
      <c r="C3" s="337" t="s">
        <v>99</v>
      </c>
      <c r="D3" s="337" t="s">
        <v>100</v>
      </c>
      <c r="E3" s="181">
        <v>1</v>
      </c>
      <c r="F3" s="182" t="s">
        <v>101</v>
      </c>
      <c r="G3" s="182" t="s">
        <v>102</v>
      </c>
      <c r="H3" s="183" t="s">
        <v>103</v>
      </c>
      <c r="I3" s="184" t="s">
        <v>104</v>
      </c>
    </row>
    <row r="4" spans="1:9" ht="70.5" customHeight="1" x14ac:dyDescent="0.35">
      <c r="A4" s="326"/>
      <c r="B4" s="329"/>
      <c r="C4" s="329"/>
      <c r="D4" s="329"/>
      <c r="E4" s="185">
        <v>2</v>
      </c>
      <c r="F4" s="186" t="s">
        <v>101</v>
      </c>
      <c r="G4" s="186" t="s">
        <v>105</v>
      </c>
      <c r="H4" s="187" t="s">
        <v>106</v>
      </c>
      <c r="I4" s="188" t="s">
        <v>5</v>
      </c>
    </row>
    <row r="5" spans="1:9" ht="60.75" customHeight="1" x14ac:dyDescent="0.35">
      <c r="A5" s="326"/>
      <c r="B5" s="329"/>
      <c r="C5" s="329"/>
      <c r="D5" s="329"/>
      <c r="E5" s="185">
        <v>3</v>
      </c>
      <c r="F5" s="186" t="s">
        <v>101</v>
      </c>
      <c r="G5" s="186" t="s">
        <v>102</v>
      </c>
      <c r="H5" s="189" t="s">
        <v>107</v>
      </c>
      <c r="I5" s="190" t="s">
        <v>108</v>
      </c>
    </row>
    <row r="6" spans="1:9" ht="62.5" thickBot="1" x14ac:dyDescent="0.4">
      <c r="A6" s="335"/>
      <c r="B6" s="336"/>
      <c r="C6" s="336"/>
      <c r="D6" s="336"/>
      <c r="E6" s="191">
        <v>4</v>
      </c>
      <c r="F6" s="192" t="s">
        <v>109</v>
      </c>
      <c r="G6" s="192" t="s">
        <v>110</v>
      </c>
      <c r="H6" s="193" t="s">
        <v>111</v>
      </c>
      <c r="I6" s="194" t="s">
        <v>5</v>
      </c>
    </row>
    <row r="7" spans="1:9" ht="75.75" customHeight="1" x14ac:dyDescent="0.35">
      <c r="A7" s="319" t="s">
        <v>112</v>
      </c>
      <c r="B7" s="322" t="s">
        <v>113</v>
      </c>
      <c r="C7" s="322" t="s">
        <v>114</v>
      </c>
      <c r="D7" s="322" t="s">
        <v>100</v>
      </c>
      <c r="E7" s="195">
        <v>5</v>
      </c>
      <c r="F7" s="196" t="s">
        <v>115</v>
      </c>
      <c r="G7" s="197" t="s">
        <v>116</v>
      </c>
      <c r="H7" s="198" t="s">
        <v>117</v>
      </c>
      <c r="I7" s="199" t="s">
        <v>104</v>
      </c>
    </row>
    <row r="8" spans="1:9" s="23" customFormat="1" ht="77.5" x14ac:dyDescent="0.35">
      <c r="A8" s="320"/>
      <c r="B8" s="323"/>
      <c r="C8" s="323"/>
      <c r="D8" s="323"/>
      <c r="E8" s="200">
        <v>6</v>
      </c>
      <c r="F8" s="201" t="s">
        <v>115</v>
      </c>
      <c r="G8" s="202" t="s">
        <v>116</v>
      </c>
      <c r="H8" s="201" t="s">
        <v>117</v>
      </c>
      <c r="I8" s="203" t="s">
        <v>108</v>
      </c>
    </row>
    <row r="9" spans="1:9" ht="62" x14ac:dyDescent="0.35">
      <c r="A9" s="320"/>
      <c r="B9" s="323"/>
      <c r="C9" s="323"/>
      <c r="D9" s="323"/>
      <c r="E9" s="200">
        <v>7</v>
      </c>
      <c r="F9" s="204" t="s">
        <v>101</v>
      </c>
      <c r="G9" s="202" t="s">
        <v>102</v>
      </c>
      <c r="H9" s="201" t="s">
        <v>118</v>
      </c>
      <c r="I9" s="203" t="s">
        <v>5</v>
      </c>
    </row>
    <row r="10" spans="1:9" ht="78.75" customHeight="1" x14ac:dyDescent="0.35">
      <c r="A10" s="320"/>
      <c r="B10" s="323"/>
      <c r="C10" s="323"/>
      <c r="D10" s="323"/>
      <c r="E10" s="200">
        <v>8</v>
      </c>
      <c r="F10" s="204" t="s">
        <v>115</v>
      </c>
      <c r="G10" s="202" t="s">
        <v>116</v>
      </c>
      <c r="H10" s="201" t="s">
        <v>117</v>
      </c>
      <c r="I10" s="203" t="s">
        <v>104</v>
      </c>
    </row>
    <row r="11" spans="1:9" ht="50.25" customHeight="1" thickBot="1" x14ac:dyDescent="0.4">
      <c r="A11" s="321"/>
      <c r="B11" s="324"/>
      <c r="C11" s="324"/>
      <c r="D11" s="324"/>
      <c r="E11" s="205">
        <v>9</v>
      </c>
      <c r="F11" s="206" t="s">
        <v>101</v>
      </c>
      <c r="G11" s="207" t="s">
        <v>105</v>
      </c>
      <c r="H11" s="208" t="s">
        <v>119</v>
      </c>
      <c r="I11" s="209" t="s">
        <v>5</v>
      </c>
    </row>
    <row r="12" spans="1:9" ht="71.25" customHeight="1" x14ac:dyDescent="0.35">
      <c r="A12" s="325" t="s">
        <v>120</v>
      </c>
      <c r="B12" s="328" t="s">
        <v>121</v>
      </c>
      <c r="C12" s="328" t="s">
        <v>122</v>
      </c>
      <c r="D12" s="328" t="s">
        <v>123</v>
      </c>
      <c r="E12" s="210">
        <v>10</v>
      </c>
      <c r="F12" s="211" t="s">
        <v>101</v>
      </c>
      <c r="G12" s="212" t="s">
        <v>102</v>
      </c>
      <c r="H12" s="213" t="s">
        <v>124</v>
      </c>
      <c r="I12" s="214" t="s">
        <v>125</v>
      </c>
    </row>
    <row r="13" spans="1:9" ht="74.25" customHeight="1" x14ac:dyDescent="0.35">
      <c r="A13" s="326"/>
      <c r="B13" s="329"/>
      <c r="C13" s="329"/>
      <c r="D13" s="329"/>
      <c r="E13" s="185">
        <v>11</v>
      </c>
      <c r="F13" s="215" t="s">
        <v>101</v>
      </c>
      <c r="G13" s="186" t="s">
        <v>102</v>
      </c>
      <c r="H13" s="189" t="s">
        <v>103</v>
      </c>
      <c r="I13" s="190" t="s">
        <v>104</v>
      </c>
    </row>
    <row r="14" spans="1:9" ht="51.75" customHeight="1" x14ac:dyDescent="0.35">
      <c r="A14" s="326"/>
      <c r="B14" s="329"/>
      <c r="C14" s="329"/>
      <c r="D14" s="329"/>
      <c r="E14" s="185">
        <v>12</v>
      </c>
      <c r="F14" s="215" t="s">
        <v>101</v>
      </c>
      <c r="G14" s="186" t="s">
        <v>105</v>
      </c>
      <c r="H14" s="189" t="s">
        <v>126</v>
      </c>
      <c r="I14" s="190" t="s">
        <v>125</v>
      </c>
    </row>
    <row r="15" spans="1:9" ht="52.5" customHeight="1" x14ac:dyDescent="0.35">
      <c r="A15" s="326"/>
      <c r="B15" s="329"/>
      <c r="C15" s="329"/>
      <c r="D15" s="329"/>
      <c r="E15" s="185">
        <v>13</v>
      </c>
      <c r="F15" s="215" t="s">
        <v>101</v>
      </c>
      <c r="G15" s="186" t="s">
        <v>105</v>
      </c>
      <c r="H15" s="189" t="s">
        <v>127</v>
      </c>
      <c r="I15" s="190" t="s">
        <v>104</v>
      </c>
    </row>
    <row r="16" spans="1:9" ht="62.5" thickBot="1" x14ac:dyDescent="0.4">
      <c r="A16" s="335"/>
      <c r="B16" s="336"/>
      <c r="C16" s="336"/>
      <c r="D16" s="336"/>
      <c r="E16" s="191">
        <v>14</v>
      </c>
      <c r="F16" s="216" t="s">
        <v>109</v>
      </c>
      <c r="G16" s="192" t="s">
        <v>110</v>
      </c>
      <c r="H16" s="193" t="s">
        <v>128</v>
      </c>
      <c r="I16" s="217" t="s">
        <v>108</v>
      </c>
    </row>
    <row r="17" spans="1:9" ht="77.5" x14ac:dyDescent="0.35">
      <c r="A17" s="319" t="s">
        <v>129</v>
      </c>
      <c r="B17" s="322" t="s">
        <v>130</v>
      </c>
      <c r="C17" s="322" t="s">
        <v>131</v>
      </c>
      <c r="D17" s="322" t="s">
        <v>132</v>
      </c>
      <c r="E17" s="195">
        <v>15</v>
      </c>
      <c r="F17" s="196" t="s">
        <v>115</v>
      </c>
      <c r="G17" s="197" t="s">
        <v>116</v>
      </c>
      <c r="H17" s="198" t="s">
        <v>117</v>
      </c>
      <c r="I17" s="199" t="s">
        <v>133</v>
      </c>
    </row>
    <row r="18" spans="1:9" ht="77.5" x14ac:dyDescent="0.35">
      <c r="A18" s="320"/>
      <c r="B18" s="323"/>
      <c r="C18" s="323"/>
      <c r="D18" s="323"/>
      <c r="E18" s="200">
        <v>16</v>
      </c>
      <c r="F18" s="204" t="s">
        <v>115</v>
      </c>
      <c r="G18" s="202" t="s">
        <v>116</v>
      </c>
      <c r="H18" s="201" t="s">
        <v>134</v>
      </c>
      <c r="I18" s="203" t="s">
        <v>108</v>
      </c>
    </row>
    <row r="19" spans="1:9" ht="62" x14ac:dyDescent="0.35">
      <c r="A19" s="320"/>
      <c r="B19" s="323"/>
      <c r="C19" s="323"/>
      <c r="D19" s="323"/>
      <c r="E19" s="200">
        <v>17</v>
      </c>
      <c r="F19" s="204" t="s">
        <v>101</v>
      </c>
      <c r="G19" s="202" t="s">
        <v>102</v>
      </c>
      <c r="H19" s="201" t="s">
        <v>124</v>
      </c>
      <c r="I19" s="203" t="s">
        <v>135</v>
      </c>
    </row>
    <row r="20" spans="1:9" ht="62" x14ac:dyDescent="0.35">
      <c r="A20" s="320"/>
      <c r="B20" s="323"/>
      <c r="C20" s="323"/>
      <c r="D20" s="323"/>
      <c r="E20" s="200">
        <v>18</v>
      </c>
      <c r="F20" s="204" t="s">
        <v>101</v>
      </c>
      <c r="G20" s="202" t="s">
        <v>102</v>
      </c>
      <c r="H20" s="201" t="s">
        <v>136</v>
      </c>
      <c r="I20" s="203" t="s">
        <v>125</v>
      </c>
    </row>
    <row r="21" spans="1:9" ht="51" customHeight="1" thickBot="1" x14ac:dyDescent="0.4">
      <c r="A21" s="321"/>
      <c r="B21" s="324"/>
      <c r="C21" s="324"/>
      <c r="D21" s="324"/>
      <c r="E21" s="205">
        <v>19</v>
      </c>
      <c r="F21" s="206" t="s">
        <v>109</v>
      </c>
      <c r="G21" s="207" t="s">
        <v>105</v>
      </c>
      <c r="H21" s="208" t="s">
        <v>119</v>
      </c>
      <c r="I21" s="209" t="s">
        <v>104</v>
      </c>
    </row>
    <row r="22" spans="1:9" ht="73.5" customHeight="1" x14ac:dyDescent="0.35">
      <c r="A22" s="325" t="s">
        <v>137</v>
      </c>
      <c r="B22" s="328" t="s">
        <v>138</v>
      </c>
      <c r="C22" s="328" t="s">
        <v>139</v>
      </c>
      <c r="D22" s="328" t="s">
        <v>132</v>
      </c>
      <c r="E22" s="210">
        <v>20</v>
      </c>
      <c r="F22" s="211" t="s">
        <v>101</v>
      </c>
      <c r="G22" s="212" t="s">
        <v>102</v>
      </c>
      <c r="H22" s="213" t="s">
        <v>124</v>
      </c>
      <c r="I22" s="214" t="s">
        <v>125</v>
      </c>
    </row>
    <row r="23" spans="1:9" ht="72" customHeight="1" x14ac:dyDescent="0.35">
      <c r="A23" s="326"/>
      <c r="B23" s="329"/>
      <c r="C23" s="329"/>
      <c r="D23" s="329"/>
      <c r="E23" s="185">
        <v>21</v>
      </c>
      <c r="F23" s="215" t="s">
        <v>115</v>
      </c>
      <c r="G23" s="186" t="s">
        <v>116</v>
      </c>
      <c r="H23" s="189" t="s">
        <v>134</v>
      </c>
      <c r="I23" s="190" t="s">
        <v>108</v>
      </c>
    </row>
    <row r="24" spans="1:9" ht="73.5" customHeight="1" x14ac:dyDescent="0.35">
      <c r="A24" s="326"/>
      <c r="B24" s="329"/>
      <c r="C24" s="329"/>
      <c r="D24" s="329"/>
      <c r="E24" s="185">
        <v>22</v>
      </c>
      <c r="F24" s="215" t="s">
        <v>101</v>
      </c>
      <c r="G24" s="186" t="s">
        <v>102</v>
      </c>
      <c r="H24" s="189" t="s">
        <v>140</v>
      </c>
      <c r="I24" s="190" t="s">
        <v>5</v>
      </c>
    </row>
    <row r="25" spans="1:9" ht="59.25" customHeight="1" x14ac:dyDescent="0.35">
      <c r="A25" s="326"/>
      <c r="B25" s="329"/>
      <c r="C25" s="329"/>
      <c r="D25" s="329"/>
      <c r="E25" s="185">
        <v>23</v>
      </c>
      <c r="F25" s="215" t="s">
        <v>101</v>
      </c>
      <c r="G25" s="186" t="s">
        <v>102</v>
      </c>
      <c r="H25" s="189" t="s">
        <v>118</v>
      </c>
      <c r="I25" s="190" t="s">
        <v>108</v>
      </c>
    </row>
    <row r="26" spans="1:9" ht="79.5" customHeight="1" thickBot="1" x14ac:dyDescent="0.4">
      <c r="A26" s="327"/>
      <c r="B26" s="330"/>
      <c r="C26" s="330"/>
      <c r="D26" s="330"/>
      <c r="E26" s="218">
        <v>24</v>
      </c>
      <c r="F26" s="219" t="s">
        <v>109</v>
      </c>
      <c r="G26" s="220" t="s">
        <v>110</v>
      </c>
      <c r="H26" s="221" t="s">
        <v>141</v>
      </c>
      <c r="I26" s="222" t="s">
        <v>125</v>
      </c>
    </row>
    <row r="35" spans="6:7" x14ac:dyDescent="0.35">
      <c r="F35"/>
      <c r="G35"/>
    </row>
    <row r="36" spans="6:7" x14ac:dyDescent="0.35">
      <c r="F36"/>
      <c r="G36"/>
    </row>
    <row r="37" spans="6:7" x14ac:dyDescent="0.35">
      <c r="F37"/>
      <c r="G37"/>
    </row>
    <row r="38" spans="6:7" x14ac:dyDescent="0.35">
      <c r="F38"/>
      <c r="G38"/>
    </row>
    <row r="39" spans="6:7" x14ac:dyDescent="0.35">
      <c r="F39"/>
      <c r="G39"/>
    </row>
    <row r="40" spans="6:7" x14ac:dyDescent="0.35">
      <c r="F40"/>
      <c r="G40"/>
    </row>
    <row r="41" spans="6:7" x14ac:dyDescent="0.35">
      <c r="F41"/>
      <c r="G41"/>
    </row>
    <row r="42" spans="6:7" x14ac:dyDescent="0.35">
      <c r="F42"/>
      <c r="G42"/>
    </row>
    <row r="43" spans="6:7" x14ac:dyDescent="0.35">
      <c r="F43"/>
      <c r="G43"/>
    </row>
    <row r="44" spans="6:7" x14ac:dyDescent="0.35">
      <c r="F44"/>
      <c r="G44"/>
    </row>
  </sheetData>
  <sheetProtection algorithmName="SHA-512" hashValue="sKI8kXkxrua0GqQoEx+VjMow/kh+rk1P+Qjk8rbMxCh/s/FNVSFYC0+yCvKtEgnrEJnw+3Yd9Qb7YJUvwBjigg==" saltValue="+twIdsffNIs47gwEpGfjjg==" spinCount="100000" sheet="1" objects="1" scenarios="1"/>
  <autoFilter ref="A2:I2" xr:uid="{00000000-0009-0000-0000-000003000000}"/>
  <mergeCells count="21">
    <mergeCell ref="A1:I1"/>
    <mergeCell ref="A12:A16"/>
    <mergeCell ref="B12:B16"/>
    <mergeCell ref="C12:C16"/>
    <mergeCell ref="D12:D16"/>
    <mergeCell ref="D3:D6"/>
    <mergeCell ref="C3:C6"/>
    <mergeCell ref="B3:B6"/>
    <mergeCell ref="A3:A6"/>
    <mergeCell ref="A7:A11"/>
    <mergeCell ref="B7:B11"/>
    <mergeCell ref="C7:C11"/>
    <mergeCell ref="D7:D11"/>
    <mergeCell ref="A17:A21"/>
    <mergeCell ref="B17:B21"/>
    <mergeCell ref="C17:C21"/>
    <mergeCell ref="D17:D21"/>
    <mergeCell ref="A22:A26"/>
    <mergeCell ref="B22:B26"/>
    <mergeCell ref="C22:C26"/>
    <mergeCell ref="D22:D26"/>
  </mergeCells>
  <printOptions horizontalCentered="1"/>
  <pageMargins left="0.39370078740157483" right="0.39370078740157483" top="0.59055118110236227" bottom="0.39370078740157483" header="0" footer="0"/>
  <pageSetup paperSize="9" scale="69" fitToHeight="0" orientation="landscape" blackAndWhite="1" r:id="rId1"/>
  <rowBreaks count="3" manualBreakCount="3">
    <brk id="11" max="16383" man="1"/>
    <brk id="21" max="16383" man="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Registro de respuestas</vt:lpstr>
      <vt:lpstr>Hoja2</vt:lpstr>
      <vt:lpstr>Análisis de resultados</vt:lpstr>
      <vt:lpstr>Tabla de especificaciones</vt:lpstr>
      <vt:lpstr>NP</vt:lpstr>
      <vt:lpstr>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MAXIMILIANA RETAMOZO</cp:lastModifiedBy>
  <cp:revision/>
  <dcterms:created xsi:type="dcterms:W3CDTF">2020-05-11T20:28:59Z</dcterms:created>
  <dcterms:modified xsi:type="dcterms:W3CDTF">2026-03-30T20:27:02Z</dcterms:modified>
  <cp:category/>
  <cp:contentStatus/>
</cp:coreProperties>
</file>